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obras.agudos\OBRAS\server\GRAZIELE\2022\"/>
    </mc:Choice>
  </mc:AlternateContent>
  <bookViews>
    <workbookView xWindow="0" yWindow="0" windowWidth="20490" windowHeight="7620"/>
  </bookViews>
  <sheets>
    <sheet name="PLANILHA ORÇAMENTÁRIA CONSOLIDA" sheetId="5" r:id="rId1"/>
  </sheets>
  <definedNames>
    <definedName name="_xlnm.Print_Area" localSheetId="0">'PLANILHA ORÇAMENTÁRIA CONSOLIDA'!$A$1:$H$146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5" l="1"/>
  <c r="H42" i="5"/>
  <c r="H51" i="5" s="1"/>
  <c r="H43" i="5"/>
  <c r="H44" i="5"/>
  <c r="H45" i="5"/>
  <c r="H46" i="5"/>
  <c r="H47" i="5"/>
  <c r="H48" i="5"/>
  <c r="H49" i="5"/>
  <c r="H50" i="5"/>
  <c r="H53" i="5"/>
  <c r="H54" i="5"/>
  <c r="H55" i="5"/>
  <c r="H59" i="5" s="1"/>
  <c r="H56" i="5"/>
  <c r="H57" i="5"/>
  <c r="H58" i="5"/>
  <c r="H61" i="5"/>
  <c r="H63" i="5" s="1"/>
  <c r="H62" i="5"/>
  <c r="H65" i="5"/>
  <c r="H66" i="5"/>
  <c r="H92" i="5" s="1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4" i="5"/>
  <c r="H119" i="5" s="1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22" i="5"/>
  <c r="H123" i="5"/>
  <c r="H124" i="5"/>
  <c r="H125" i="5"/>
  <c r="H129" i="5" s="1"/>
  <c r="H126" i="5"/>
  <c r="H127" i="5"/>
  <c r="H128" i="5"/>
  <c r="H131" i="5"/>
  <c r="H132" i="5"/>
  <c r="H133" i="5"/>
  <c r="H36" i="5"/>
  <c r="H37" i="5"/>
  <c r="H38" i="5"/>
  <c r="H35" i="5"/>
  <c r="H39" i="5" s="1"/>
  <c r="H30" i="5"/>
  <c r="H31" i="5"/>
  <c r="H32" i="5"/>
  <c r="H29" i="5"/>
  <c r="H33" i="5" s="1"/>
  <c r="H15" i="5"/>
  <c r="H16" i="5"/>
  <c r="H17" i="5"/>
  <c r="H18" i="5"/>
  <c r="H19" i="5"/>
  <c r="H20" i="5"/>
  <c r="H21" i="5"/>
  <c r="H22" i="5"/>
  <c r="H23" i="5"/>
  <c r="H24" i="5"/>
  <c r="H25" i="5"/>
  <c r="H26" i="5"/>
  <c r="H14" i="5"/>
  <c r="H27" i="5" s="1"/>
  <c r="H10" i="5"/>
  <c r="H9" i="5"/>
  <c r="H11" i="5" l="1"/>
  <c r="H134" i="5"/>
  <c r="H135" i="5"/>
  <c r="H136" i="5" l="1"/>
  <c r="H137" i="5" s="1"/>
  <c r="H139" i="5" s="1"/>
</calcChain>
</file>

<file path=xl/sharedStrings.xml><?xml version="1.0" encoding="utf-8"?>
<sst xmlns="http://schemas.openxmlformats.org/spreadsheetml/2006/main" count="572" uniqueCount="360">
  <si>
    <t>un</t>
  </si>
  <si>
    <t>m²</t>
  </si>
  <si>
    <t>m</t>
  </si>
  <si>
    <t>m³</t>
  </si>
  <si>
    <t>cj</t>
  </si>
  <si>
    <t>02.08.020</t>
  </si>
  <si>
    <t>Placa de identificação para obra</t>
  </si>
  <si>
    <t>02.10.020</t>
  </si>
  <si>
    <t>Locação de obra de edificação</t>
  </si>
  <si>
    <t>kg</t>
  </si>
  <si>
    <t>06.01.020</t>
  </si>
  <si>
    <t>Escavação manual em solo de 1ª e 2ª categoria em campo aberto</t>
  </si>
  <si>
    <t>09.01.020</t>
  </si>
  <si>
    <t>Forma em madeira comum para fundação</t>
  </si>
  <si>
    <t>10.01.040</t>
  </si>
  <si>
    <t>Armadura em barra de aço CA-50 (A ou B) fyk= 500 MPa</t>
  </si>
  <si>
    <t>10.01.060</t>
  </si>
  <si>
    <t>11.01.130</t>
  </si>
  <si>
    <t>Concreto usinado, fck = 25,0 MPa</t>
  </si>
  <si>
    <t>11.18.040</t>
  </si>
  <si>
    <t>12.01.060</t>
  </si>
  <si>
    <t>Broca em concreto armado diâmetro de 30 cm - completa</t>
  </si>
  <si>
    <t>14.30.070</t>
  </si>
  <si>
    <t>Divisória sanitária em painel laminado melamínico estrutural, perfis em alumínio, inclusive ferragem completa para vão de porta</t>
  </si>
  <si>
    <t>15.01.220</t>
  </si>
  <si>
    <t>Estrutura pontaletada para telhas onduladas</t>
  </si>
  <si>
    <t>16.03.010</t>
  </si>
  <si>
    <t>Telhamento em cimento reforçado com fio sintético CRFS - perfil ondulado de 6 mm</t>
  </si>
  <si>
    <t>17.01.020</t>
  </si>
  <si>
    <t>17.01.040</t>
  </si>
  <si>
    <t>17.02.020</t>
  </si>
  <si>
    <t>Chapisco</t>
  </si>
  <si>
    <t>17.02.140</t>
  </si>
  <si>
    <t>Emboço desempenado com espuma de poliéster</t>
  </si>
  <si>
    <t>17.05.070</t>
  </si>
  <si>
    <t>18.06.410</t>
  </si>
  <si>
    <t>Rejuntamento em placas cerâmicas com argamassa industrializada para rejunte, juntas acima de 3 até 5 mm</t>
  </si>
  <si>
    <t>Peitoril e/ou soleira em granito com espessura de 2 cm e largura até 20 cm</t>
  </si>
  <si>
    <t>PINTURA</t>
  </si>
  <si>
    <t>33.10.020</t>
  </si>
  <si>
    <t>Tinta látex em massa, inclusive preparo</t>
  </si>
  <si>
    <t>34.03.120</t>
  </si>
  <si>
    <t>Arbusto Moréia - h= 0,50 m</t>
  </si>
  <si>
    <t>35.04.020</t>
  </si>
  <si>
    <t>Banco contínuo em concreto vazado</t>
  </si>
  <si>
    <t>35.04.140</t>
  </si>
  <si>
    <t>Banco em concreto pré-moldado com pés vazados, dimensões 200 x 42 x 47 cm</t>
  </si>
  <si>
    <t>37.03.200</t>
  </si>
  <si>
    <t>Quadro de distribuição universal de embutir, para disjuntores 16 DIN / 12 Bolt-on - 150 A - sem componentes</t>
  </si>
  <si>
    <t>37.13.600</t>
  </si>
  <si>
    <t>Disjuntor termomagnético, unipolar 127/220 V, corrente de 10 A até 30 A</t>
  </si>
  <si>
    <t>38.19.030</t>
  </si>
  <si>
    <t>Eletroduto de PVC corrugado flexível leve, diâmetro externo de 25 mm</t>
  </si>
  <si>
    <t>39.21.020</t>
  </si>
  <si>
    <t>Cabo de cobre flexível de 2,5 mm², isolamento 0,6/1kV - isolação HEPR 90°C</t>
  </si>
  <si>
    <t>40.01.020</t>
  </si>
  <si>
    <t>Caixa de ferro estampada 4´ x 2´</t>
  </si>
  <si>
    <t>40.01.090</t>
  </si>
  <si>
    <t>Caixa de ferro estampada octogonal de 3´ x 3´</t>
  </si>
  <si>
    <t>40.04.450</t>
  </si>
  <si>
    <t>Tomada 2P+T de 10 A - 250 V, completa</t>
  </si>
  <si>
    <t>40.05.020</t>
  </si>
  <si>
    <t>Interruptor com 1 tecla simples e placa</t>
  </si>
  <si>
    <t>41.07.070</t>
  </si>
  <si>
    <t>Lâmpada fluorescente tubular, base bipino bilateral de 32 W</t>
  </si>
  <si>
    <t>Reator eletrônico de alto fator de potência com partida instantânea, para uma lâmpada fluorescente tubular, base bipino bilateral, 32 W - 127 V / 220 V</t>
  </si>
  <si>
    <t>41.14.070</t>
  </si>
  <si>
    <t>Luminária retangular de sobrepor tipo calha aberta para 2 lâmpadas fluorescentes tubulares de 32W</t>
  </si>
  <si>
    <t>42.05.110</t>
  </si>
  <si>
    <t>Conector cabo/haste de 3/4´</t>
  </si>
  <si>
    <t>42.05.200</t>
  </si>
  <si>
    <t>Haste de aterramento de 5/8´ x 2,40 m</t>
  </si>
  <si>
    <t>42.05.310</t>
  </si>
  <si>
    <t>Caixa de inspeção do terra cilíndrica em PVC rígido, diâmetro de 300 mm - h= 250 mm</t>
  </si>
  <si>
    <t>44.01.100</t>
  </si>
  <si>
    <t>Lavatório de louça sem coluna</t>
  </si>
  <si>
    <t>44.01.200</t>
  </si>
  <si>
    <t>Mictório de louça sifonado auto aspirante</t>
  </si>
  <si>
    <t>44.01.800</t>
  </si>
  <si>
    <t>Bacia sifonada com caixa de descarga acoplada sem tampa - 6 litros</t>
  </si>
  <si>
    <t>44.03.300</t>
  </si>
  <si>
    <t>Torneira volante tipo alavanca</t>
  </si>
  <si>
    <t>44.03.380</t>
  </si>
  <si>
    <t>Torneira curta com rosca para uso geral, em latão fundido sem acabamento, DN= 3/4´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</si>
  <si>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</si>
  <si>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</si>
  <si>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</si>
  <si>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</si>
  <si>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</si>
  <si>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</si>
  <si>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</si>
  <si>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</si>
  <si>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</si>
  <si>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</si>
  <si>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</si>
  <si>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</si>
  <si>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47.04.090</t>
  </si>
  <si>
    <t>Válvula de mictório antivandalismo, DN= 3/4´</t>
  </si>
  <si>
    <t>49.12.100</t>
  </si>
  <si>
    <t>Caixa coletora em concreto armado 0,30 x 0,70 x 1,00 m</t>
  </si>
  <si>
    <t>ITEM</t>
  </si>
  <si>
    <t>BASE</t>
  </si>
  <si>
    <t>CÓDIGO</t>
  </si>
  <si>
    <t>DESCRIÇÃO DOS SERVIÇOS</t>
  </si>
  <si>
    <t>UNID.</t>
  </si>
  <si>
    <t>QUANT.</t>
  </si>
  <si>
    <t>PLANILHA ORÇAMENTÁRIA</t>
  </si>
  <si>
    <t>LOCAL: RUA XV DE NOVEMBRO - AGUDOS - SP</t>
  </si>
  <si>
    <t>2.1</t>
  </si>
  <si>
    <t>2.2</t>
  </si>
  <si>
    <t>2.3</t>
  </si>
  <si>
    <t>2.4</t>
  </si>
  <si>
    <t>2.5</t>
  </si>
  <si>
    <t>TOTAL GERAL</t>
  </si>
  <si>
    <t xml:space="preserve"> </t>
  </si>
  <si>
    <t>SERVIÇOS PRELIMINARES</t>
  </si>
  <si>
    <t>FUNDAÇÃO, ESTRUTURA E VEDAÇÃO</t>
  </si>
  <si>
    <t>COBERTURA</t>
  </si>
  <si>
    <t>REVESTIMENTO</t>
  </si>
  <si>
    <t>PISO</t>
  </si>
  <si>
    <t>INSTALAÇÕES HIDRÁULICAS</t>
  </si>
  <si>
    <t>INSTALAÇÕES ELÉTRICAS</t>
  </si>
  <si>
    <t>PAISAGISMO</t>
  </si>
  <si>
    <t>ESQUADRIAS</t>
  </si>
  <si>
    <t>PREÇO UNITÁRIO R$</t>
  </si>
  <si>
    <t>VALOR TOTAL R$</t>
  </si>
  <si>
    <t>SUB-TOTAL</t>
  </si>
  <si>
    <t>PREFEITURA MUNICIPAL DE AGUDOS</t>
  </si>
  <si>
    <t>m3</t>
  </si>
  <si>
    <t>UNID</t>
  </si>
  <si>
    <t>unid</t>
  </si>
  <si>
    <t>1.1</t>
  </si>
  <si>
    <t>2.1.1</t>
  </si>
  <si>
    <t>2.1.2</t>
  </si>
  <si>
    <t>2.1.3</t>
  </si>
  <si>
    <t>2.1.4</t>
  </si>
  <si>
    <t>2.1.5</t>
  </si>
  <si>
    <t>2.1.6</t>
  </si>
  <si>
    <t>2.1.7</t>
  </si>
  <si>
    <t>2.2.3</t>
  </si>
  <si>
    <t>2.3.1</t>
  </si>
  <si>
    <t>2.3.2</t>
  </si>
  <si>
    <t>Lastro de pedra britada esp 2cm</t>
  </si>
  <si>
    <t>Lastro de concreto impermeabilizado esp 6cm</t>
  </si>
  <si>
    <t>2.4.1</t>
  </si>
  <si>
    <t>2.4.2</t>
  </si>
  <si>
    <t>2.4.3</t>
  </si>
  <si>
    <t>2.4.4</t>
  </si>
  <si>
    <t>2.4.5</t>
  </si>
  <si>
    <t>2.4.6</t>
  </si>
  <si>
    <t>2.4.7</t>
  </si>
  <si>
    <t>2.5.1</t>
  </si>
  <si>
    <t>2.5.2</t>
  </si>
  <si>
    <t>2.6</t>
  </si>
  <si>
    <t>2.6.1</t>
  </si>
  <si>
    <t>2.6.2</t>
  </si>
  <si>
    <t>1.0</t>
  </si>
  <si>
    <t>2.0</t>
  </si>
  <si>
    <t>3.0</t>
  </si>
  <si>
    <t>2.7</t>
  </si>
  <si>
    <t>2.8</t>
  </si>
  <si>
    <t>2.8.1</t>
  </si>
  <si>
    <t>2.8.2</t>
  </si>
  <si>
    <t>2.8.3</t>
  </si>
  <si>
    <t>3.1.1</t>
  </si>
  <si>
    <t>3.1.2</t>
  </si>
  <si>
    <t>3.1.3</t>
  </si>
  <si>
    <t>3.1.4</t>
  </si>
  <si>
    <t>PRAÇA</t>
  </si>
  <si>
    <t>3.1</t>
  </si>
  <si>
    <t>3.2</t>
  </si>
  <si>
    <t>3.2.1</t>
  </si>
  <si>
    <t>3.2.2</t>
  </si>
  <si>
    <t>Armadura em barra de aço CA-60 (A ou B) fyk= 600 Mpa</t>
  </si>
  <si>
    <t>Piso com requadro em concreto simples com controle fck = 20 Mpa esp 5cm</t>
  </si>
  <si>
    <t>2.8.5</t>
  </si>
  <si>
    <t>2.8.6</t>
  </si>
  <si>
    <t>2.8.8</t>
  </si>
  <si>
    <t>2.8.10</t>
  </si>
  <si>
    <t>2.8.11</t>
  </si>
  <si>
    <t>2.8.13</t>
  </si>
  <si>
    <t>2.8.14</t>
  </si>
  <si>
    <t>2.8.15</t>
  </si>
  <si>
    <t>2.8.16</t>
  </si>
  <si>
    <t>2.8.17</t>
  </si>
  <si>
    <t>2.8.18</t>
  </si>
  <si>
    <t>2.8.19</t>
  </si>
  <si>
    <t>2.8.20</t>
  </si>
  <si>
    <t>OBRA: CONSTRUÇÃO DE PRAÇA DE AEROSTATAÇÃO PARA IMPLANTAÇÃO DE ATIVIDADE DE BALONISMO - FASE 2</t>
  </si>
  <si>
    <t>1.2</t>
  </si>
  <si>
    <t>SANITÁRIOS</t>
  </si>
  <si>
    <t>2.3.3</t>
  </si>
  <si>
    <t>Revestimento em placa cerâmica esmaltada de 20x20 cm, tipo monocolor, assentado e rejuntado com argamassa industrializada</t>
  </si>
  <si>
    <t>18.11.042</t>
  </si>
  <si>
    <t>Placa cerâmica esmaltada PEI-4 para área interna, grupo de absorção BIIa, resistência química A, assentado com argamassa colante industrializada</t>
  </si>
  <si>
    <t>18.06.022</t>
  </si>
  <si>
    <t>Rodapé em placa cerâmica esmaltada PEI-4 para áreas internas, grupo de absorção BIIa, resistência química A, assentado com argamassa colante industrializada</t>
  </si>
  <si>
    <t>18.06.023</t>
  </si>
  <si>
    <t>54.07.040</t>
  </si>
  <si>
    <t>m2</t>
  </si>
  <si>
    <t>Árvore ornamental tipo Ipê Amarelo - h= 2,00 m</t>
  </si>
  <si>
    <t>34.04.130</t>
  </si>
  <si>
    <t>3.2.3</t>
  </si>
  <si>
    <t>2.1.8</t>
  </si>
  <si>
    <t>2.2.1</t>
  </si>
  <si>
    <t>2.2.2</t>
  </si>
  <si>
    <t>2.2.4</t>
  </si>
  <si>
    <t>Argamassa de regularização e/ou proteção 2cm</t>
  </si>
  <si>
    <t>PISO EXTERNO</t>
  </si>
  <si>
    <t>2.5.3</t>
  </si>
  <si>
    <t>2.7.1</t>
  </si>
  <si>
    <t>2.7.2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</si>
  <si>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</si>
  <si>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</si>
  <si>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</si>
  <si>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</si>
  <si>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</si>
  <si>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</si>
  <si>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</si>
  <si>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</si>
  <si>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2.7.12</t>
  </si>
  <si>
    <t>2.7.13</t>
  </si>
  <si>
    <t>2.7.14</t>
  </si>
  <si>
    <t>2.7.15</t>
  </si>
  <si>
    <t>2.7.16</t>
  </si>
  <si>
    <t>2.7.17</t>
  </si>
  <si>
    <t>2.5.4</t>
  </si>
  <si>
    <t>Porta/portinhola em alumínio, sob medida</t>
  </si>
  <si>
    <t>25.02.060</t>
  </si>
  <si>
    <t>2.5.5</t>
  </si>
  <si>
    <t>2.5.6</t>
  </si>
  <si>
    <t>Barra de apoio reta, para pessoas com mobilidade reduzida, em tubo de aço inoxidável de 1 1/2´ x 800 mm</t>
  </si>
  <si>
    <t>30.01.030</t>
  </si>
  <si>
    <t>Barra de apoio reta, para pessoas com mobilidade reduzida, em tubo de aço inoxidável de 1 1/4´ x 400 mm</t>
  </si>
  <si>
    <t>30.01.120</t>
  </si>
  <si>
    <t>Entrada completa de água com abrigo e registro de gaveta, DN= 3/4´</t>
  </si>
  <si>
    <t>45.01.020</t>
  </si>
  <si>
    <t>Registro de gaveta em latão fundido sem acabamento, DN= 3/4´</t>
  </si>
  <si>
    <t>47.01.020</t>
  </si>
  <si>
    <t>Registro de gaveta em latão fundido sem acabamento, DN= 1´</t>
  </si>
  <si>
    <t>47.01.030</t>
  </si>
  <si>
    <t>Registro de gaveta em latão fundido cromado com canopla, DN= 3/4´ - linha especial</t>
  </si>
  <si>
    <t>47.02.020</t>
  </si>
  <si>
    <t>2.7.18</t>
  </si>
  <si>
    <t>2.7.19</t>
  </si>
  <si>
    <t>2.7.20</t>
  </si>
  <si>
    <t>2.7.21</t>
  </si>
  <si>
    <t>Grelha em ferro fundido para caixas e canaletas</t>
  </si>
  <si>
    <t>49.06.020</t>
  </si>
  <si>
    <t>Caixa sifonada de PVC rígido de 150 x 150 x 50 mm, com grelha</t>
  </si>
  <si>
    <t>49.01.030</t>
  </si>
  <si>
    <t>46.03.050</t>
  </si>
  <si>
    <t>2.7.22</t>
  </si>
  <si>
    <t>Tubo de PVC rígido PxB com virola e anel de borracha, linha esgoto série reforçada ´R´, DN= 100 mm, inclusive conexões - água pluvial</t>
  </si>
  <si>
    <t>2.7.23</t>
  </si>
  <si>
    <t>2.7.24</t>
  </si>
  <si>
    <t>2.7.25</t>
  </si>
  <si>
    <t>2.7.26</t>
  </si>
  <si>
    <t>2.8.4</t>
  </si>
  <si>
    <t>2.8.7</t>
  </si>
  <si>
    <t>Árvore ornamental tipo Pata de Vaca - h= 2,00 m</t>
  </si>
  <si>
    <t>34.04.050</t>
  </si>
  <si>
    <t>Árvore ornamental tipo Manacá-da-serra</t>
  </si>
  <si>
    <t>34.04.280</t>
  </si>
  <si>
    <t>Árvore ornamental tipo Quaresmeira (Tibouchina granulosa) - h= 1,50 / 2,00 m</t>
  </si>
  <si>
    <t>34.04.370</t>
  </si>
  <si>
    <t>3.1.5</t>
  </si>
  <si>
    <t>3.1.6</t>
  </si>
  <si>
    <t>3.1.7</t>
  </si>
  <si>
    <t>Poste telecônico reto em aço galvanizado a fogo, com base - altura de 7,00 m</t>
  </si>
  <si>
    <t>41.10.490</t>
  </si>
  <si>
    <t>41.05.030</t>
  </si>
  <si>
    <t>Lâmpada LED 7W, com base E-27, de 500 a 600lm</t>
  </si>
  <si>
    <t>Luminária com corpo em tubo de alumínio tipo balizador para uso externo</t>
  </si>
  <si>
    <t>41.11.090</t>
  </si>
  <si>
    <t>Disjuntor termomagnético, bipolar 220/380 V, corrente de 10 A até 50 A</t>
  </si>
  <si>
    <t>37.13.630</t>
  </si>
  <si>
    <t>Eletroduto galvanizado, médio de 1´ - com acessórios</t>
  </si>
  <si>
    <t>38.04.060</t>
  </si>
  <si>
    <t>Caixa de passagem em chapa, com tampa parafusada, 200 x 200 x 100 mm</t>
  </si>
  <si>
    <t>40.02.060</t>
  </si>
  <si>
    <t>Cabo de cobre flexível de 6 mm², isolamento 0,6/1kV - isolação HEPR 90°C</t>
  </si>
  <si>
    <t>39.21.040</t>
  </si>
  <si>
    <t>2.8.9</t>
  </si>
  <si>
    <t>2.8.12</t>
  </si>
  <si>
    <t>2.8.21</t>
  </si>
  <si>
    <t>2.8.22</t>
  </si>
  <si>
    <t>2.8.23</t>
  </si>
  <si>
    <t>2.8.24</t>
  </si>
  <si>
    <t>2.1.9</t>
  </si>
  <si>
    <t>41.02.570</t>
  </si>
  <si>
    <t>14.04.210</t>
  </si>
  <si>
    <t>Alvenaria de bloco cerâmico de vedação, uso revestido, de 14 cm</t>
  </si>
  <si>
    <t>2.1.10</t>
  </si>
  <si>
    <t>2.1.11</t>
  </si>
  <si>
    <t>Alvenaria de embasamento em tijolo maciço comum</t>
  </si>
  <si>
    <t>14.01.020</t>
  </si>
  <si>
    <t>Impermeabilização em pintura de asfalto oxidado com solventes orgânicos, sobre massa</t>
  </si>
  <si>
    <t>32.16.010</t>
  </si>
  <si>
    <t>Calha, rufo, afins em chapa galvanizada nº 24 - corte 0,33 m - rufos</t>
  </si>
  <si>
    <t>Calha, rufo, afins em chapa galvanizada nº 24 - corte 0,50 m - calha</t>
  </si>
  <si>
    <t>2.3.4</t>
  </si>
  <si>
    <t>Emboço comum</t>
  </si>
  <si>
    <t>17.02.120</t>
  </si>
  <si>
    <t>Rejuntamento de rodapé em placas cerâmicas com argamassa industrializada para rejunte, altura até 10 cm, juntas acima de 3 até 5 mm</t>
  </si>
  <si>
    <t>18.06.510</t>
  </si>
  <si>
    <t>2.4.8</t>
  </si>
  <si>
    <t>Caixilho em alumínio basculante, sob medida</t>
  </si>
  <si>
    <t>25.01.040</t>
  </si>
  <si>
    <t>Porta lisa de madeira, interna "PIM", para acabamento em pintura, padrão dimensional médio/pesado, com ferragens, completo - 80 x 210 cm</t>
  </si>
  <si>
    <t>23.13.001</t>
  </si>
  <si>
    <t>Porta lisa de madeira, interna "PIM", para acabamento em pintura, padrão dimensional médio/pesado, com ferragens, completo - 90 x 210 cm</t>
  </si>
  <si>
    <t>23.13.002</t>
  </si>
  <si>
    <t>Vidro fantasia de 3/4 mm</t>
  </si>
  <si>
    <t>26.01.230</t>
  </si>
  <si>
    <t>Bacia sifonada de louça para pessoas com mobilidade reduzida - 6 litros</t>
  </si>
  <si>
    <t>30.08.060</t>
  </si>
  <si>
    <t>Lavatório de louça para canto sem coluna para pessoas com mobilidade reduzida</t>
  </si>
  <si>
    <t>30.08.040</t>
  </si>
  <si>
    <t>Caixa de descarga de embutir, acionamento frontal, completa</t>
  </si>
  <si>
    <t>44.03.670</t>
  </si>
  <si>
    <t>Torneira para lavatório em latão fundido cromado, DN= 1/2´</t>
  </si>
  <si>
    <t>44.03.460</t>
  </si>
  <si>
    <t>2.7.27</t>
  </si>
  <si>
    <t>2.7.28</t>
  </si>
  <si>
    <t>BDI 20,45%</t>
  </si>
  <si>
    <t>TOTAL GERAL C/ BDI</t>
  </si>
  <si>
    <t>Dispositivo diferencial residual de 25 A x 30 mA - 2 polos</t>
  </si>
  <si>
    <t>37.17.060</t>
  </si>
  <si>
    <t>Lâmpada de vapor metálico elipsoidal, base E40 de 250 W</t>
  </si>
  <si>
    <t>Projetor retangular fechado, para lâmpada vapor metálico ou vapor de sódio de 250 W/400 W</t>
  </si>
  <si>
    <t>41.12.080</t>
  </si>
  <si>
    <t>2.8.25</t>
  </si>
  <si>
    <t>Disjuntor termomagnético, unipolar 127/220 V, corrente de 35 A até 50 A</t>
  </si>
  <si>
    <t>37.13.610</t>
  </si>
  <si>
    <t>13.01.150</t>
  </si>
  <si>
    <t>Laje pré-fabricada mista vigota treliçada/lajota cerâmica - LT 16 (12+4) e capa com concreto de 25 MPa</t>
  </si>
  <si>
    <t>Laje pré-fabricada mista vigota treliçada/lajota cerâmica - LT 24 (20+4) e capa com concreto de 25MPa</t>
  </si>
  <si>
    <t>13.01.090</t>
  </si>
  <si>
    <t>16.33.022</t>
  </si>
  <si>
    <t>16.33.052</t>
  </si>
  <si>
    <t>19.01.062</t>
  </si>
  <si>
    <t>33.12.011</t>
  </si>
  <si>
    <t>48.02.204</t>
  </si>
  <si>
    <t>Reservatório em polietileno com tampa de encaixar - capacidade de 2.000 litros</t>
  </si>
  <si>
    <t>41.09.750</t>
  </si>
  <si>
    <t>Passeio em mosaico português</t>
  </si>
  <si>
    <t>Esmalte à base de água em madeira, inclusive preparo</t>
  </si>
  <si>
    <t>VALOR  ESTADO</t>
  </si>
  <si>
    <t>VALOR CONTRAPARTIDA</t>
  </si>
  <si>
    <t>CDHU</t>
  </si>
  <si>
    <t>12.01.061</t>
  </si>
  <si>
    <t>18.06.142</t>
  </si>
  <si>
    <t>18.06.143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</si>
  <si>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</si>
  <si>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</si>
  <si>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13.01.190</t>
  </si>
  <si>
    <t>CPOS</t>
  </si>
  <si>
    <t>VALORES E QUANTITATIVOS REALINHADOS CDHU 189</t>
  </si>
  <si>
    <t>BASE: CDHU nº 189                      DATA: ABRIL/2023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</si>
</sst>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</numFmts>
  <fonts count="7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0" fillId="0" borderId="0" xfId="0" applyNumberFormat="1"/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3" applyNumberFormat="1" applyFont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 wrapText="1"/>
    </xf>
    <xf numFmtId="164" fontId="6" fillId="3" borderId="1" xfId="3" applyNumberFormat="1" applyFont="1" applyFill="1" applyBorder="1" applyAlignment="1" applyProtection="1">
      <alignment horizontal="right" vertical="center" wrapText="1"/>
    </xf>
    <xf numFmtId="164" fontId="6" fillId="3" borderId="1" xfId="1" applyNumberFormat="1" applyFont="1" applyFill="1" applyBorder="1" applyAlignment="1" applyProtection="1">
      <alignment horizontal="right" vertical="center" wrapText="1"/>
    </xf>
    <xf numFmtId="164" fontId="6" fillId="3" borderId="1" xfId="3" applyNumberFormat="1" applyFont="1" applyFill="1" applyBorder="1" applyAlignment="1" applyProtection="1">
      <alignment horizontal="right" vertical="center"/>
    </xf>
    <xf numFmtId="0" fontId="6" fillId="3" borderId="1" xfId="1" applyNumberFormat="1" applyFont="1" applyFill="1" applyBorder="1" applyAlignment="1" applyProtection="1">
      <alignment horizontal="right" vertical="center"/>
    </xf>
    <xf numFmtId="164" fontId="1" fillId="0" borderId="1" xfId="3" applyNumberFormat="1" applyFont="1" applyFill="1" applyBorder="1" applyAlignment="1">
      <alignment horizontal="right" vertical="center"/>
    </xf>
    <xf numFmtId="164" fontId="4" fillId="0" borderId="1" xfId="3" applyNumberFormat="1" applyFont="1" applyFill="1" applyBorder="1" applyAlignment="1" applyProtection="1">
      <alignment horizontal="right" vertical="center" wrapText="1"/>
    </xf>
    <xf numFmtId="0" fontId="1" fillId="3" borderId="1" xfId="0" applyFont="1" applyFill="1" applyBorder="1" applyAlignment="1">
      <alignment horizontal="right" vertical="center"/>
    </xf>
    <xf numFmtId="164" fontId="6" fillId="3" borderId="1" xfId="1" applyNumberFormat="1" applyFont="1" applyFill="1" applyBorder="1" applyAlignment="1" applyProtection="1">
      <alignment horizontal="right" vertical="center"/>
    </xf>
    <xf numFmtId="164" fontId="4" fillId="3" borderId="1" xfId="1" applyNumberFormat="1" applyFont="1" applyFill="1" applyBorder="1" applyAlignment="1" applyProtection="1">
      <alignment horizontal="right" vertical="center"/>
    </xf>
    <xf numFmtId="164" fontId="4" fillId="3" borderId="1" xfId="1" applyNumberFormat="1" applyFont="1" applyFill="1" applyBorder="1" applyAlignment="1" applyProtection="1">
      <alignment horizontal="right" vertical="center" wrapText="1"/>
    </xf>
    <xf numFmtId="164" fontId="1" fillId="0" borderId="1" xfId="3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4">
    <cellStyle name="Moeda" xfId="3" builtinId="4"/>
    <cellStyle name="Normal" xfId="0" builtinId="0"/>
    <cellStyle name="Vírgula" xfId="1" builtinId="3"/>
    <cellStyle name="Vírgula 2" xfId="2"/>
  </cellStyles>
  <dxfs count="100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00FF"/>
      <color rgb="FF99FF99"/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topLeftCell="C122" workbookViewId="0">
      <selection activeCell="I132" sqref="I132"/>
    </sheetView>
  </sheetViews>
  <sheetFormatPr defaultRowHeight="15" x14ac:dyDescent="0.25"/>
  <cols>
    <col min="1" max="1" width="7.28515625" hidden="1" customWidth="1"/>
    <col min="2" max="2" width="10.42578125" hidden="1" customWidth="1"/>
    <col min="3" max="3" width="9.140625" customWidth="1"/>
    <col min="4" max="4" width="70.28515625" customWidth="1"/>
    <col min="5" max="5" width="10.140625" customWidth="1"/>
    <col min="6" max="6" width="11" bestFit="1" customWidth="1"/>
    <col min="7" max="7" width="12.85546875" customWidth="1"/>
    <col min="8" max="8" width="16.5703125" bestFit="1" customWidth="1"/>
    <col min="9" max="9" width="15.42578125" customWidth="1"/>
  </cols>
  <sheetData>
    <row r="1" spans="1:9" x14ac:dyDescent="0.25">
      <c r="A1" s="58" t="s">
        <v>127</v>
      </c>
      <c r="B1" s="58"/>
      <c r="C1" s="58"/>
      <c r="D1" s="58"/>
      <c r="E1" s="58"/>
      <c r="F1" s="58"/>
      <c r="G1" s="58"/>
      <c r="H1" s="58"/>
    </row>
    <row r="2" spans="1:9" x14ac:dyDescent="0.25">
      <c r="A2" s="59" t="s">
        <v>106</v>
      </c>
      <c r="B2" s="59"/>
      <c r="C2" s="59"/>
      <c r="D2" s="59"/>
      <c r="E2" s="59"/>
      <c r="F2" s="59"/>
      <c r="G2" s="59"/>
      <c r="H2" s="59"/>
    </row>
    <row r="3" spans="1:9" x14ac:dyDescent="0.25">
      <c r="A3" s="57" t="s">
        <v>188</v>
      </c>
      <c r="B3" s="57"/>
      <c r="C3" s="57"/>
      <c r="D3" s="57"/>
      <c r="E3" s="57"/>
      <c r="F3" s="57"/>
      <c r="G3" s="57"/>
      <c r="H3" s="57"/>
    </row>
    <row r="4" spans="1:9" x14ac:dyDescent="0.25">
      <c r="A4" s="57" t="s">
        <v>107</v>
      </c>
      <c r="B4" s="57"/>
      <c r="C4" s="57"/>
      <c r="D4" s="57"/>
      <c r="E4" s="57"/>
      <c r="F4" s="57"/>
      <c r="G4" s="57"/>
      <c r="H4" s="57"/>
    </row>
    <row r="5" spans="1:9" x14ac:dyDescent="0.25">
      <c r="A5" s="57" t="s">
        <v>359</v>
      </c>
      <c r="B5" s="57"/>
      <c r="C5" s="57"/>
      <c r="D5" s="57"/>
      <c r="E5" s="34"/>
      <c r="F5" s="35"/>
      <c r="G5" s="35"/>
      <c r="H5" s="7"/>
    </row>
    <row r="6" spans="1:9" ht="28.5" hidden="1" customHeight="1" x14ac:dyDescent="0.25">
      <c r="A6" s="35"/>
      <c r="B6" s="35"/>
      <c r="C6" s="35"/>
      <c r="D6" s="35"/>
      <c r="E6" s="35"/>
      <c r="F6" s="63" t="s">
        <v>358</v>
      </c>
      <c r="G6" s="64"/>
      <c r="H6" s="65"/>
    </row>
    <row r="7" spans="1:9" ht="25.5" x14ac:dyDescent="0.25">
      <c r="A7" s="36" t="s">
        <v>100</v>
      </c>
      <c r="B7" s="36" t="s">
        <v>101</v>
      </c>
      <c r="C7" s="36" t="s">
        <v>102</v>
      </c>
      <c r="D7" s="36" t="s">
        <v>103</v>
      </c>
      <c r="E7" s="36" t="s">
        <v>104</v>
      </c>
      <c r="F7" s="10" t="s">
        <v>105</v>
      </c>
      <c r="G7" s="8" t="s">
        <v>124</v>
      </c>
      <c r="H7" s="8" t="s">
        <v>125</v>
      </c>
    </row>
    <row r="8" spans="1:9" x14ac:dyDescent="0.25">
      <c r="A8" s="36" t="s">
        <v>156</v>
      </c>
      <c r="B8" s="36"/>
      <c r="C8" s="36"/>
      <c r="D8" s="36" t="s">
        <v>115</v>
      </c>
      <c r="E8" s="5"/>
      <c r="F8" s="5"/>
      <c r="G8" s="5"/>
      <c r="H8" s="5"/>
    </row>
    <row r="9" spans="1:9" x14ac:dyDescent="0.25">
      <c r="A9" s="1" t="s">
        <v>131</v>
      </c>
      <c r="B9" s="1" t="s">
        <v>350</v>
      </c>
      <c r="C9" s="3" t="s">
        <v>5</v>
      </c>
      <c r="D9" s="4" t="s">
        <v>6</v>
      </c>
      <c r="E9" s="3" t="s">
        <v>1</v>
      </c>
      <c r="F9" s="2">
        <v>6</v>
      </c>
      <c r="G9" s="41">
        <v>893.56</v>
      </c>
      <c r="H9" s="42">
        <f>G9*F9</f>
        <v>5361.36</v>
      </c>
    </row>
    <row r="10" spans="1:9" x14ac:dyDescent="0.25">
      <c r="A10" s="1" t="s">
        <v>189</v>
      </c>
      <c r="B10" s="1" t="s">
        <v>350</v>
      </c>
      <c r="C10" s="3" t="s">
        <v>7</v>
      </c>
      <c r="D10" s="13" t="s">
        <v>8</v>
      </c>
      <c r="E10" s="3" t="s">
        <v>1</v>
      </c>
      <c r="F10" s="2">
        <v>90.67</v>
      </c>
      <c r="G10" s="41">
        <v>17.010000000000002</v>
      </c>
      <c r="H10" s="42">
        <f>G10*F10</f>
        <v>1542.2967000000001</v>
      </c>
    </row>
    <row r="11" spans="1:9" x14ac:dyDescent="0.25">
      <c r="A11" s="31" t="s">
        <v>126</v>
      </c>
      <c r="B11" s="32"/>
      <c r="C11" s="32"/>
      <c r="D11" s="32"/>
      <c r="E11" s="32"/>
      <c r="F11" s="21"/>
      <c r="G11" s="43"/>
      <c r="H11" s="44">
        <f>SUM(H9:H10)</f>
        <v>6903.6566999999995</v>
      </c>
      <c r="I11" s="30"/>
    </row>
    <row r="12" spans="1:9" x14ac:dyDescent="0.25">
      <c r="A12" s="36" t="s">
        <v>157</v>
      </c>
      <c r="B12" s="36"/>
      <c r="C12" s="33"/>
      <c r="D12" s="33" t="s">
        <v>190</v>
      </c>
      <c r="E12" s="6"/>
      <c r="F12" s="6"/>
      <c r="G12" s="45"/>
      <c r="H12" s="46"/>
    </row>
    <row r="13" spans="1:9" x14ac:dyDescent="0.25">
      <c r="A13" s="36" t="s">
        <v>108</v>
      </c>
      <c r="B13" s="36"/>
      <c r="C13" s="33"/>
      <c r="D13" s="33" t="s">
        <v>116</v>
      </c>
      <c r="E13" s="6"/>
      <c r="F13" s="6"/>
      <c r="G13" s="45"/>
      <c r="H13" s="46"/>
    </row>
    <row r="14" spans="1:9" x14ac:dyDescent="0.25">
      <c r="A14" s="1" t="s">
        <v>132</v>
      </c>
      <c r="B14" s="1" t="s">
        <v>350</v>
      </c>
      <c r="C14" s="3" t="s">
        <v>10</v>
      </c>
      <c r="D14" s="4" t="s">
        <v>11</v>
      </c>
      <c r="E14" s="3" t="s">
        <v>3</v>
      </c>
      <c r="F14" s="40">
        <v>14.5</v>
      </c>
      <c r="G14" s="41">
        <v>48.68</v>
      </c>
      <c r="H14" s="42">
        <f>G14*F14</f>
        <v>705.86</v>
      </c>
    </row>
    <row r="15" spans="1:9" ht="15" hidden="1" customHeight="1" x14ac:dyDescent="0.25">
      <c r="A15" s="23" t="s">
        <v>133</v>
      </c>
      <c r="B15" s="23" t="s">
        <v>350</v>
      </c>
      <c r="C15" s="24" t="s">
        <v>20</v>
      </c>
      <c r="D15" s="25" t="s">
        <v>21</v>
      </c>
      <c r="E15" s="24" t="s">
        <v>2</v>
      </c>
      <c r="F15" s="26">
        <v>0</v>
      </c>
      <c r="G15" s="47">
        <v>115.76</v>
      </c>
      <c r="H15" s="42">
        <f t="shared" ref="H15:H26" si="0">G15*F15</f>
        <v>0</v>
      </c>
    </row>
    <row r="16" spans="1:9" x14ac:dyDescent="0.25">
      <c r="A16" s="1" t="s">
        <v>133</v>
      </c>
      <c r="B16" s="1" t="s">
        <v>350</v>
      </c>
      <c r="C16" s="3" t="s">
        <v>351</v>
      </c>
      <c r="D16" s="4" t="s">
        <v>21</v>
      </c>
      <c r="E16" s="3" t="s">
        <v>2</v>
      </c>
      <c r="F16" s="2">
        <v>64</v>
      </c>
      <c r="G16" s="47">
        <v>115.76</v>
      </c>
      <c r="H16" s="42">
        <f t="shared" si="0"/>
        <v>7408.64</v>
      </c>
    </row>
    <row r="17" spans="1:9" x14ac:dyDescent="0.25">
      <c r="A17" s="1" t="s">
        <v>134</v>
      </c>
      <c r="B17" s="1" t="s">
        <v>350</v>
      </c>
      <c r="C17" s="3" t="s">
        <v>12</v>
      </c>
      <c r="D17" s="4" t="s">
        <v>13</v>
      </c>
      <c r="E17" s="3" t="s">
        <v>1</v>
      </c>
      <c r="F17" s="2">
        <v>156.82</v>
      </c>
      <c r="G17" s="47">
        <v>99.99</v>
      </c>
      <c r="H17" s="42">
        <f t="shared" si="0"/>
        <v>15680.431799999998</v>
      </c>
    </row>
    <row r="18" spans="1:9" x14ac:dyDescent="0.25">
      <c r="A18" s="1" t="s">
        <v>135</v>
      </c>
      <c r="B18" s="1" t="s">
        <v>350</v>
      </c>
      <c r="C18" s="3" t="s">
        <v>14</v>
      </c>
      <c r="D18" s="4" t="s">
        <v>15</v>
      </c>
      <c r="E18" s="3" t="s">
        <v>9</v>
      </c>
      <c r="F18" s="2">
        <v>1127.08</v>
      </c>
      <c r="G18" s="47">
        <v>11.28</v>
      </c>
      <c r="H18" s="42">
        <f t="shared" si="0"/>
        <v>12713.462399999999</v>
      </c>
    </row>
    <row r="19" spans="1:9" x14ac:dyDescent="0.25">
      <c r="A19" s="1" t="s">
        <v>136</v>
      </c>
      <c r="B19" s="1" t="s">
        <v>350</v>
      </c>
      <c r="C19" s="3" t="s">
        <v>16</v>
      </c>
      <c r="D19" s="4" t="s">
        <v>173</v>
      </c>
      <c r="E19" s="3" t="s">
        <v>9</v>
      </c>
      <c r="F19" s="2">
        <v>199.67</v>
      </c>
      <c r="G19" s="47">
        <v>12.51</v>
      </c>
      <c r="H19" s="42">
        <f t="shared" si="0"/>
        <v>2497.8716999999997</v>
      </c>
    </row>
    <row r="20" spans="1:9" x14ac:dyDescent="0.25">
      <c r="A20" s="1" t="s">
        <v>137</v>
      </c>
      <c r="B20" s="1" t="s">
        <v>350</v>
      </c>
      <c r="C20" s="3" t="s">
        <v>17</v>
      </c>
      <c r="D20" s="4" t="s">
        <v>18</v>
      </c>
      <c r="E20" s="3" t="s">
        <v>3</v>
      </c>
      <c r="F20" s="2">
        <v>11.29</v>
      </c>
      <c r="G20" s="47">
        <v>458.31</v>
      </c>
      <c r="H20" s="42">
        <f t="shared" si="0"/>
        <v>5174.3198999999995</v>
      </c>
    </row>
    <row r="21" spans="1:9" x14ac:dyDescent="0.25">
      <c r="A21" s="1" t="s">
        <v>138</v>
      </c>
      <c r="B21" s="1" t="s">
        <v>350</v>
      </c>
      <c r="C21" s="3" t="s">
        <v>291</v>
      </c>
      <c r="D21" s="4" t="s">
        <v>292</v>
      </c>
      <c r="E21" s="3" t="s">
        <v>1</v>
      </c>
      <c r="F21" s="2">
        <v>156.59</v>
      </c>
      <c r="G21" s="47">
        <v>81.739999999999995</v>
      </c>
      <c r="H21" s="42">
        <f t="shared" si="0"/>
        <v>12799.666599999999</v>
      </c>
    </row>
    <row r="22" spans="1:9" ht="25.5" x14ac:dyDescent="0.25">
      <c r="A22" s="1" t="s">
        <v>203</v>
      </c>
      <c r="B22" s="1" t="s">
        <v>350</v>
      </c>
      <c r="C22" s="20" t="s">
        <v>335</v>
      </c>
      <c r="D22" s="15" t="s">
        <v>336</v>
      </c>
      <c r="E22" s="3" t="s">
        <v>1</v>
      </c>
      <c r="F22" s="2">
        <v>75.5</v>
      </c>
      <c r="G22" s="47">
        <v>176.58</v>
      </c>
      <c r="H22" s="42">
        <f t="shared" si="0"/>
        <v>13331.79</v>
      </c>
    </row>
    <row r="23" spans="1:9" ht="25.5" hidden="1" customHeight="1" x14ac:dyDescent="0.25">
      <c r="A23" s="23" t="s">
        <v>289</v>
      </c>
      <c r="B23" s="23" t="s">
        <v>350</v>
      </c>
      <c r="C23" s="24" t="s">
        <v>338</v>
      </c>
      <c r="D23" s="25" t="s">
        <v>337</v>
      </c>
      <c r="E23" s="24" t="s">
        <v>1</v>
      </c>
      <c r="F23" s="26">
        <v>0</v>
      </c>
      <c r="G23" s="47">
        <v>217.91</v>
      </c>
      <c r="H23" s="42">
        <f t="shared" si="0"/>
        <v>0</v>
      </c>
    </row>
    <row r="24" spans="1:9" ht="25.5" x14ac:dyDescent="0.25">
      <c r="A24" s="1" t="s">
        <v>289</v>
      </c>
      <c r="B24" s="1" t="s">
        <v>350</v>
      </c>
      <c r="C24" s="3" t="s">
        <v>356</v>
      </c>
      <c r="D24" s="4" t="s">
        <v>337</v>
      </c>
      <c r="E24" s="3" t="s">
        <v>1</v>
      </c>
      <c r="F24" s="2">
        <v>7.68</v>
      </c>
      <c r="G24" s="41">
        <v>217.91</v>
      </c>
      <c r="H24" s="42">
        <f t="shared" si="0"/>
        <v>1673.5487999999998</v>
      </c>
    </row>
    <row r="25" spans="1:9" x14ac:dyDescent="0.25">
      <c r="A25" s="1" t="s">
        <v>293</v>
      </c>
      <c r="B25" s="1" t="s">
        <v>350</v>
      </c>
      <c r="C25" s="19" t="s">
        <v>296</v>
      </c>
      <c r="D25" s="15" t="s">
        <v>295</v>
      </c>
      <c r="E25" s="3" t="s">
        <v>3</v>
      </c>
      <c r="F25" s="2">
        <v>2.5099999999999998</v>
      </c>
      <c r="G25" s="41">
        <v>885.85</v>
      </c>
      <c r="H25" s="42">
        <f t="shared" si="0"/>
        <v>2223.4834999999998</v>
      </c>
    </row>
    <row r="26" spans="1:9" ht="25.5" x14ac:dyDescent="0.25">
      <c r="A26" s="1" t="s">
        <v>294</v>
      </c>
      <c r="B26" s="1" t="s">
        <v>350</v>
      </c>
      <c r="C26" s="19" t="s">
        <v>298</v>
      </c>
      <c r="D26" s="15" t="s">
        <v>297</v>
      </c>
      <c r="E26" s="3" t="s">
        <v>1</v>
      </c>
      <c r="F26" s="2">
        <v>69.3</v>
      </c>
      <c r="G26" s="48">
        <v>19.22</v>
      </c>
      <c r="H26" s="42">
        <f t="shared" si="0"/>
        <v>1331.9459999999999</v>
      </c>
    </row>
    <row r="27" spans="1:9" x14ac:dyDescent="0.25">
      <c r="A27" s="31" t="s">
        <v>126</v>
      </c>
      <c r="B27" s="32"/>
      <c r="C27" s="32"/>
      <c r="D27" s="32"/>
      <c r="E27" s="32"/>
      <c r="F27" s="21"/>
      <c r="G27" s="49"/>
      <c r="H27" s="50">
        <f>SUM(H14:H26)</f>
        <v>75541.020700000008</v>
      </c>
      <c r="I27" s="30"/>
    </row>
    <row r="28" spans="1:9" x14ac:dyDescent="0.25">
      <c r="A28" s="36" t="s">
        <v>109</v>
      </c>
      <c r="B28" s="36"/>
      <c r="C28" s="33"/>
      <c r="D28" s="33" t="s">
        <v>117</v>
      </c>
      <c r="E28" s="33"/>
      <c r="F28" s="39"/>
      <c r="G28" s="49"/>
      <c r="H28" s="51"/>
    </row>
    <row r="29" spans="1:9" x14ac:dyDescent="0.25">
      <c r="A29" s="1" t="s">
        <v>204</v>
      </c>
      <c r="B29" s="1" t="s">
        <v>350</v>
      </c>
      <c r="C29" s="3" t="s">
        <v>24</v>
      </c>
      <c r="D29" s="4" t="s">
        <v>25</v>
      </c>
      <c r="E29" s="3" t="s">
        <v>1</v>
      </c>
      <c r="F29" s="2">
        <v>75.34</v>
      </c>
      <c r="G29" s="41">
        <v>103.82</v>
      </c>
      <c r="H29" s="42">
        <f t="shared" ref="H29:H32" si="1">G29*F29</f>
        <v>7821.7987999999996</v>
      </c>
    </row>
    <row r="30" spans="1:9" ht="25.5" x14ac:dyDescent="0.25">
      <c r="A30" s="1" t="s">
        <v>205</v>
      </c>
      <c r="B30" s="1" t="s">
        <v>350</v>
      </c>
      <c r="C30" s="3" t="s">
        <v>26</v>
      </c>
      <c r="D30" s="4" t="s">
        <v>27</v>
      </c>
      <c r="E30" s="3" t="s">
        <v>1</v>
      </c>
      <c r="F30" s="2">
        <v>75.34</v>
      </c>
      <c r="G30" s="41">
        <v>63.76</v>
      </c>
      <c r="H30" s="42">
        <f t="shared" si="1"/>
        <v>4803.6783999999998</v>
      </c>
    </row>
    <row r="31" spans="1:9" x14ac:dyDescent="0.25">
      <c r="A31" s="1" t="s">
        <v>139</v>
      </c>
      <c r="B31" s="1" t="s">
        <v>350</v>
      </c>
      <c r="C31" s="3" t="s">
        <v>339</v>
      </c>
      <c r="D31" s="4" t="s">
        <v>299</v>
      </c>
      <c r="E31" s="3" t="s">
        <v>2</v>
      </c>
      <c r="F31" s="2">
        <v>77</v>
      </c>
      <c r="G31" s="41">
        <v>107.09</v>
      </c>
      <c r="H31" s="42">
        <f t="shared" si="1"/>
        <v>8245.93</v>
      </c>
    </row>
    <row r="32" spans="1:9" x14ac:dyDescent="0.25">
      <c r="A32" s="1" t="s">
        <v>206</v>
      </c>
      <c r="B32" s="1" t="s">
        <v>350</v>
      </c>
      <c r="C32" s="3" t="s">
        <v>340</v>
      </c>
      <c r="D32" s="4" t="s">
        <v>300</v>
      </c>
      <c r="E32" s="3" t="s">
        <v>2</v>
      </c>
      <c r="F32" s="2">
        <v>15.85</v>
      </c>
      <c r="G32" s="41">
        <v>146.19999999999999</v>
      </c>
      <c r="H32" s="42">
        <f t="shared" si="1"/>
        <v>2317.27</v>
      </c>
    </row>
    <row r="33" spans="1:9" x14ac:dyDescent="0.25">
      <c r="A33" s="31" t="s">
        <v>126</v>
      </c>
      <c r="B33" s="32"/>
      <c r="C33" s="32"/>
      <c r="D33" s="32"/>
      <c r="E33" s="32"/>
      <c r="F33" s="21"/>
      <c r="G33" s="49"/>
      <c r="H33" s="11">
        <f>SUM(H29:H32)</f>
        <v>23188.677200000002</v>
      </c>
      <c r="I33" s="30"/>
    </row>
    <row r="34" spans="1:9" x14ac:dyDescent="0.25">
      <c r="A34" s="36" t="s">
        <v>110</v>
      </c>
      <c r="B34" s="36"/>
      <c r="C34" s="33"/>
      <c r="D34" s="33" t="s">
        <v>118</v>
      </c>
      <c r="E34" s="33"/>
      <c r="F34" s="39"/>
      <c r="G34" s="49"/>
      <c r="H34" s="49"/>
    </row>
    <row r="35" spans="1:9" x14ac:dyDescent="0.25">
      <c r="A35" s="1" t="s">
        <v>140</v>
      </c>
      <c r="B35" s="1" t="s">
        <v>350</v>
      </c>
      <c r="C35" s="3" t="s">
        <v>30</v>
      </c>
      <c r="D35" s="4" t="s">
        <v>31</v>
      </c>
      <c r="E35" s="3" t="s">
        <v>1</v>
      </c>
      <c r="F35" s="2">
        <v>499.98</v>
      </c>
      <c r="G35" s="41">
        <v>6.82</v>
      </c>
      <c r="H35" s="42">
        <f t="shared" ref="H35:H98" si="2">G35*F35</f>
        <v>3409.8636000000001</v>
      </c>
    </row>
    <row r="36" spans="1:9" x14ac:dyDescent="0.25">
      <c r="A36" s="1" t="s">
        <v>141</v>
      </c>
      <c r="B36" s="1" t="s">
        <v>350</v>
      </c>
      <c r="C36" s="3" t="s">
        <v>32</v>
      </c>
      <c r="D36" s="4" t="s">
        <v>33</v>
      </c>
      <c r="E36" s="3" t="s">
        <v>1</v>
      </c>
      <c r="F36" s="2">
        <v>352.5</v>
      </c>
      <c r="G36" s="41">
        <v>26.75</v>
      </c>
      <c r="H36" s="42">
        <f t="shared" si="2"/>
        <v>9429.375</v>
      </c>
    </row>
    <row r="37" spans="1:9" x14ac:dyDescent="0.25">
      <c r="A37" s="1" t="s">
        <v>191</v>
      </c>
      <c r="B37" s="1" t="s">
        <v>350</v>
      </c>
      <c r="C37" s="15" t="s">
        <v>303</v>
      </c>
      <c r="D37" s="15" t="s">
        <v>302</v>
      </c>
      <c r="E37" s="3" t="s">
        <v>1</v>
      </c>
      <c r="F37" s="2">
        <v>147.47999999999999</v>
      </c>
      <c r="G37" s="41">
        <v>22.01</v>
      </c>
      <c r="H37" s="42">
        <f t="shared" si="2"/>
        <v>3246.0347999999999</v>
      </c>
    </row>
    <row r="38" spans="1:9" ht="25.5" x14ac:dyDescent="0.25">
      <c r="A38" s="28" t="s">
        <v>301</v>
      </c>
      <c r="B38" s="1" t="s">
        <v>350</v>
      </c>
      <c r="C38" s="3" t="s">
        <v>193</v>
      </c>
      <c r="D38" s="4" t="s">
        <v>192</v>
      </c>
      <c r="E38" s="3" t="s">
        <v>1</v>
      </c>
      <c r="F38" s="2">
        <v>131.34</v>
      </c>
      <c r="G38" s="41">
        <v>92.24</v>
      </c>
      <c r="H38" s="42">
        <f t="shared" si="2"/>
        <v>12114.801599999999</v>
      </c>
    </row>
    <row r="39" spans="1:9" x14ac:dyDescent="0.25">
      <c r="A39" s="31" t="s">
        <v>126</v>
      </c>
      <c r="B39" s="32"/>
      <c r="C39" s="32"/>
      <c r="D39" s="32"/>
      <c r="E39" s="32"/>
      <c r="F39" s="21"/>
      <c r="G39" s="51"/>
      <c r="H39" s="44">
        <f>SUM(H35:H38)</f>
        <v>28200.074999999997</v>
      </c>
      <c r="I39" s="30"/>
    </row>
    <row r="40" spans="1:9" x14ac:dyDescent="0.25">
      <c r="A40" s="36" t="s">
        <v>111</v>
      </c>
      <c r="B40" s="36"/>
      <c r="C40" s="33"/>
      <c r="D40" s="33" t="s">
        <v>119</v>
      </c>
      <c r="E40" s="33"/>
      <c r="F40" s="39"/>
      <c r="G40" s="51"/>
      <c r="H40" s="52"/>
    </row>
    <row r="41" spans="1:9" x14ac:dyDescent="0.25">
      <c r="A41" s="1" t="s">
        <v>144</v>
      </c>
      <c r="B41" s="1" t="s">
        <v>350</v>
      </c>
      <c r="C41" s="3" t="s">
        <v>19</v>
      </c>
      <c r="D41" s="4" t="s">
        <v>142</v>
      </c>
      <c r="E41" s="3" t="s">
        <v>3</v>
      </c>
      <c r="F41" s="2">
        <v>1.32</v>
      </c>
      <c r="G41" s="41">
        <v>173.29</v>
      </c>
      <c r="H41" s="42">
        <f t="shared" si="2"/>
        <v>228.74279999999999</v>
      </c>
    </row>
    <row r="42" spans="1:9" x14ac:dyDescent="0.25">
      <c r="A42" s="1" t="s">
        <v>145</v>
      </c>
      <c r="B42" s="1" t="s">
        <v>350</v>
      </c>
      <c r="C42" s="3" t="s">
        <v>29</v>
      </c>
      <c r="D42" s="4" t="s">
        <v>143</v>
      </c>
      <c r="E42" s="3" t="s">
        <v>3</v>
      </c>
      <c r="F42" s="2">
        <v>3.97</v>
      </c>
      <c r="G42" s="47">
        <v>693.65</v>
      </c>
      <c r="H42" s="42">
        <f t="shared" si="2"/>
        <v>2753.7905000000001</v>
      </c>
    </row>
    <row r="43" spans="1:9" x14ac:dyDescent="0.25">
      <c r="A43" s="1" t="s">
        <v>146</v>
      </c>
      <c r="B43" s="1" t="s">
        <v>350</v>
      </c>
      <c r="C43" s="3" t="s">
        <v>28</v>
      </c>
      <c r="D43" s="4" t="s">
        <v>207</v>
      </c>
      <c r="E43" s="3" t="s">
        <v>128</v>
      </c>
      <c r="F43" s="2">
        <v>1.32</v>
      </c>
      <c r="G43" s="47">
        <v>758.96</v>
      </c>
      <c r="H43" s="42">
        <f t="shared" si="2"/>
        <v>1001.8272000000001</v>
      </c>
    </row>
    <row r="44" spans="1:9" ht="25.5" hidden="1" customHeight="1" x14ac:dyDescent="0.25">
      <c r="A44" s="23" t="s">
        <v>147</v>
      </c>
      <c r="B44" s="23" t="s">
        <v>350</v>
      </c>
      <c r="C44" s="24" t="s">
        <v>195</v>
      </c>
      <c r="D44" s="25" t="s">
        <v>194</v>
      </c>
      <c r="E44" s="24" t="s">
        <v>1</v>
      </c>
      <c r="F44" s="26">
        <v>0</v>
      </c>
      <c r="G44" s="47">
        <v>159.66999999999999</v>
      </c>
      <c r="H44" s="42">
        <f t="shared" si="2"/>
        <v>0</v>
      </c>
    </row>
    <row r="45" spans="1:9" ht="38.25" x14ac:dyDescent="0.25">
      <c r="A45" s="1" t="s">
        <v>147</v>
      </c>
      <c r="B45" s="1" t="s">
        <v>350</v>
      </c>
      <c r="C45" s="3" t="s">
        <v>352</v>
      </c>
      <c r="D45" s="4" t="s">
        <v>354</v>
      </c>
      <c r="E45" s="3" t="s">
        <v>1</v>
      </c>
      <c r="F45" s="2">
        <v>66.19</v>
      </c>
      <c r="G45" s="47">
        <v>159.66999999999999</v>
      </c>
      <c r="H45" s="42">
        <f t="shared" si="2"/>
        <v>10568.557299999999</v>
      </c>
    </row>
    <row r="46" spans="1:9" ht="38.25" hidden="1" customHeight="1" x14ac:dyDescent="0.25">
      <c r="A46" s="1" t="s">
        <v>148</v>
      </c>
      <c r="B46" s="1" t="s">
        <v>350</v>
      </c>
      <c r="C46" s="3" t="s">
        <v>197</v>
      </c>
      <c r="D46" s="4" t="s">
        <v>196</v>
      </c>
      <c r="E46" s="3" t="s">
        <v>2</v>
      </c>
      <c r="F46" s="2">
        <v>0</v>
      </c>
      <c r="G46" s="47">
        <v>12.4</v>
      </c>
      <c r="H46" s="42">
        <f t="shared" si="2"/>
        <v>0</v>
      </c>
    </row>
    <row r="47" spans="1:9" ht="38.25" x14ac:dyDescent="0.25">
      <c r="A47" s="1" t="s">
        <v>148</v>
      </c>
      <c r="B47" s="1" t="s">
        <v>350</v>
      </c>
      <c r="C47" s="3" t="s">
        <v>353</v>
      </c>
      <c r="D47" s="4" t="s">
        <v>355</v>
      </c>
      <c r="E47" s="3" t="s">
        <v>2</v>
      </c>
      <c r="F47" s="2">
        <v>13.8</v>
      </c>
      <c r="G47" s="47">
        <v>25.54</v>
      </c>
      <c r="H47" s="42">
        <f t="shared" si="2"/>
        <v>352.452</v>
      </c>
    </row>
    <row r="48" spans="1:9" ht="25.5" x14ac:dyDescent="0.25">
      <c r="A48" s="1" t="s">
        <v>149</v>
      </c>
      <c r="B48" s="1" t="s">
        <v>350</v>
      </c>
      <c r="C48" s="3" t="s">
        <v>35</v>
      </c>
      <c r="D48" s="4" t="s">
        <v>36</v>
      </c>
      <c r="E48" s="3" t="s">
        <v>1</v>
      </c>
      <c r="F48" s="2">
        <v>66.19</v>
      </c>
      <c r="G48" s="47">
        <v>12.4</v>
      </c>
      <c r="H48" s="42">
        <f t="shared" si="2"/>
        <v>820.75599999999997</v>
      </c>
    </row>
    <row r="49" spans="1:9" ht="25.5" x14ac:dyDescent="0.25">
      <c r="A49" s="1" t="s">
        <v>150</v>
      </c>
      <c r="B49" s="1" t="s">
        <v>350</v>
      </c>
      <c r="C49" s="27" t="s">
        <v>305</v>
      </c>
      <c r="D49" s="15" t="s">
        <v>304</v>
      </c>
      <c r="E49" s="3" t="s">
        <v>2</v>
      </c>
      <c r="F49" s="2">
        <v>13.8</v>
      </c>
      <c r="G49" s="41">
        <v>1.36</v>
      </c>
      <c r="H49" s="42">
        <f t="shared" si="2"/>
        <v>18.768000000000001</v>
      </c>
    </row>
    <row r="50" spans="1:9" x14ac:dyDescent="0.25">
      <c r="A50" s="1" t="s">
        <v>306</v>
      </c>
      <c r="B50" s="1" t="s">
        <v>350</v>
      </c>
      <c r="C50" s="3" t="s">
        <v>341</v>
      </c>
      <c r="D50" s="4" t="s">
        <v>37</v>
      </c>
      <c r="E50" s="3" t="s">
        <v>2</v>
      </c>
      <c r="F50" s="2">
        <v>24.1</v>
      </c>
      <c r="G50" s="41">
        <v>158.06</v>
      </c>
      <c r="H50" s="42">
        <f t="shared" si="2"/>
        <v>3809.2460000000001</v>
      </c>
    </row>
    <row r="51" spans="1:9" x14ac:dyDescent="0.25">
      <c r="A51" s="31" t="s">
        <v>126</v>
      </c>
      <c r="B51" s="32"/>
      <c r="C51" s="32"/>
      <c r="D51" s="32"/>
      <c r="E51" s="32"/>
      <c r="F51" s="21"/>
      <c r="G51" s="49"/>
      <c r="H51" s="44">
        <f>SUM(H41:H50)</f>
        <v>19554.139799999997</v>
      </c>
      <c r="I51" s="30"/>
    </row>
    <row r="52" spans="1:9" x14ac:dyDescent="0.25">
      <c r="A52" s="36" t="s">
        <v>112</v>
      </c>
      <c r="B52" s="36"/>
      <c r="C52" s="33"/>
      <c r="D52" s="33" t="s">
        <v>123</v>
      </c>
      <c r="E52" s="33" t="s">
        <v>114</v>
      </c>
      <c r="F52" s="39"/>
      <c r="G52" s="49"/>
      <c r="H52" s="52"/>
    </row>
    <row r="53" spans="1:9" x14ac:dyDescent="0.25">
      <c r="A53" s="1" t="s">
        <v>151</v>
      </c>
      <c r="B53" s="1" t="s">
        <v>350</v>
      </c>
      <c r="C53" s="15" t="s">
        <v>308</v>
      </c>
      <c r="D53" s="15" t="s">
        <v>307</v>
      </c>
      <c r="E53" s="3" t="s">
        <v>1</v>
      </c>
      <c r="F53" s="2">
        <v>9</v>
      </c>
      <c r="G53" s="41">
        <v>1185.29</v>
      </c>
      <c r="H53" s="42">
        <f t="shared" si="2"/>
        <v>10667.61</v>
      </c>
    </row>
    <row r="54" spans="1:9" ht="25.5" x14ac:dyDescent="0.25">
      <c r="A54" s="1" t="s">
        <v>152</v>
      </c>
      <c r="B54" s="1" t="s">
        <v>350</v>
      </c>
      <c r="C54" s="27" t="s">
        <v>310</v>
      </c>
      <c r="D54" s="15" t="s">
        <v>309</v>
      </c>
      <c r="E54" s="3" t="s">
        <v>130</v>
      </c>
      <c r="F54" s="2">
        <v>3</v>
      </c>
      <c r="G54" s="41">
        <v>588.46</v>
      </c>
      <c r="H54" s="42">
        <f t="shared" si="2"/>
        <v>1765.38</v>
      </c>
    </row>
    <row r="55" spans="1:9" ht="25.5" x14ac:dyDescent="0.25">
      <c r="A55" s="1" t="s">
        <v>209</v>
      </c>
      <c r="B55" s="1" t="s">
        <v>350</v>
      </c>
      <c r="C55" s="15" t="s">
        <v>312</v>
      </c>
      <c r="D55" s="15" t="s">
        <v>311</v>
      </c>
      <c r="E55" s="3" t="s">
        <v>130</v>
      </c>
      <c r="F55" s="2">
        <v>2</v>
      </c>
      <c r="G55" s="41">
        <v>639.41999999999996</v>
      </c>
      <c r="H55" s="42">
        <f t="shared" si="2"/>
        <v>1278.8399999999999</v>
      </c>
    </row>
    <row r="56" spans="1:9" x14ac:dyDescent="0.25">
      <c r="A56" s="1" t="s">
        <v>226</v>
      </c>
      <c r="B56" s="1" t="s">
        <v>350</v>
      </c>
      <c r="C56" s="3" t="s">
        <v>228</v>
      </c>
      <c r="D56" s="4" t="s">
        <v>227</v>
      </c>
      <c r="E56" s="3" t="s">
        <v>1</v>
      </c>
      <c r="F56" s="2">
        <v>0.64</v>
      </c>
      <c r="G56" s="41">
        <v>1005.83</v>
      </c>
      <c r="H56" s="42">
        <f t="shared" si="2"/>
        <v>643.73120000000006</v>
      </c>
    </row>
    <row r="57" spans="1:9" ht="25.5" x14ac:dyDescent="0.25">
      <c r="A57" s="29" t="s">
        <v>229</v>
      </c>
      <c r="B57" s="1" t="s">
        <v>350</v>
      </c>
      <c r="C57" s="3" t="s">
        <v>22</v>
      </c>
      <c r="D57" s="4" t="s">
        <v>23</v>
      </c>
      <c r="E57" s="12" t="s">
        <v>1</v>
      </c>
      <c r="F57" s="2">
        <v>40.98</v>
      </c>
      <c r="G57" s="41">
        <v>666.36</v>
      </c>
      <c r="H57" s="42">
        <f t="shared" si="2"/>
        <v>27307.432799999999</v>
      </c>
    </row>
    <row r="58" spans="1:9" x14ac:dyDescent="0.25">
      <c r="A58" s="29" t="s">
        <v>230</v>
      </c>
      <c r="B58" s="1" t="s">
        <v>350</v>
      </c>
      <c r="C58" s="15" t="s">
        <v>314</v>
      </c>
      <c r="D58" s="15" t="s">
        <v>313</v>
      </c>
      <c r="E58" s="12" t="s">
        <v>1</v>
      </c>
      <c r="F58" s="2">
        <v>9</v>
      </c>
      <c r="G58" s="41">
        <v>180.44</v>
      </c>
      <c r="H58" s="42">
        <f t="shared" si="2"/>
        <v>1623.96</v>
      </c>
    </row>
    <row r="59" spans="1:9" x14ac:dyDescent="0.25">
      <c r="A59" s="31" t="s">
        <v>126</v>
      </c>
      <c r="B59" s="32"/>
      <c r="C59" s="32"/>
      <c r="D59" s="32"/>
      <c r="E59" s="32"/>
      <c r="F59" s="21"/>
      <c r="G59" s="49"/>
      <c r="H59" s="44">
        <f>SUM(H53:H58)</f>
        <v>43286.953999999998</v>
      </c>
      <c r="I59" s="30"/>
    </row>
    <row r="60" spans="1:9" x14ac:dyDescent="0.25">
      <c r="A60" s="36" t="s">
        <v>153</v>
      </c>
      <c r="B60" s="36"/>
      <c r="C60" s="33"/>
      <c r="D60" s="33" t="s">
        <v>38</v>
      </c>
      <c r="E60" s="33"/>
      <c r="F60" s="39"/>
      <c r="G60" s="49"/>
      <c r="H60" s="52"/>
    </row>
    <row r="61" spans="1:9" x14ac:dyDescent="0.25">
      <c r="A61" s="1" t="s">
        <v>154</v>
      </c>
      <c r="B61" s="1" t="s">
        <v>350</v>
      </c>
      <c r="C61" s="3" t="s">
        <v>39</v>
      </c>
      <c r="D61" s="4" t="s">
        <v>40</v>
      </c>
      <c r="E61" s="3" t="s">
        <v>1</v>
      </c>
      <c r="F61" s="2">
        <v>298.95</v>
      </c>
      <c r="G61" s="41">
        <v>30.09</v>
      </c>
      <c r="H61" s="42">
        <f t="shared" si="2"/>
        <v>8995.4054999999989</v>
      </c>
    </row>
    <row r="62" spans="1:9" x14ac:dyDescent="0.25">
      <c r="A62" s="1" t="s">
        <v>155</v>
      </c>
      <c r="B62" s="1" t="s">
        <v>350</v>
      </c>
      <c r="C62" s="15" t="s">
        <v>342</v>
      </c>
      <c r="D62" s="4" t="s">
        <v>347</v>
      </c>
      <c r="E62" s="3" t="s">
        <v>1</v>
      </c>
      <c r="F62" s="2">
        <v>18.14</v>
      </c>
      <c r="G62" s="41">
        <v>46.14</v>
      </c>
      <c r="H62" s="42">
        <f t="shared" si="2"/>
        <v>836.9796</v>
      </c>
    </row>
    <row r="63" spans="1:9" x14ac:dyDescent="0.25">
      <c r="A63" s="31" t="s">
        <v>126</v>
      </c>
      <c r="B63" s="32"/>
      <c r="C63" s="32"/>
      <c r="D63" s="32"/>
      <c r="E63" s="32"/>
      <c r="F63" s="21"/>
      <c r="G63" s="49"/>
      <c r="H63" s="44">
        <f>SUM(H61:H62)</f>
        <v>9832.3850999999995</v>
      </c>
      <c r="I63" s="30"/>
    </row>
    <row r="64" spans="1:9" x14ac:dyDescent="0.25">
      <c r="A64" s="36" t="s">
        <v>159</v>
      </c>
      <c r="B64" s="9"/>
      <c r="C64" s="9"/>
      <c r="D64" s="33" t="s">
        <v>120</v>
      </c>
      <c r="E64" s="9"/>
      <c r="F64" s="9"/>
      <c r="G64" s="49"/>
      <c r="H64" s="52"/>
    </row>
    <row r="65" spans="1:8" x14ac:dyDescent="0.25">
      <c r="A65" s="29" t="s">
        <v>210</v>
      </c>
      <c r="B65" s="1" t="s">
        <v>350</v>
      </c>
      <c r="C65" s="12" t="s">
        <v>78</v>
      </c>
      <c r="D65" s="4" t="s">
        <v>79</v>
      </c>
      <c r="E65" s="12" t="s">
        <v>4</v>
      </c>
      <c r="F65" s="2">
        <v>8</v>
      </c>
      <c r="G65" s="41">
        <v>729.67</v>
      </c>
      <c r="H65" s="42">
        <f t="shared" si="2"/>
        <v>5837.36</v>
      </c>
    </row>
    <row r="66" spans="1:8" x14ac:dyDescent="0.25">
      <c r="A66" s="29" t="s">
        <v>211</v>
      </c>
      <c r="B66" s="1" t="s">
        <v>350</v>
      </c>
      <c r="C66" s="15" t="s">
        <v>316</v>
      </c>
      <c r="D66" s="15" t="s">
        <v>315</v>
      </c>
      <c r="E66" s="12" t="s">
        <v>4</v>
      </c>
      <c r="F66" s="2">
        <v>2</v>
      </c>
      <c r="G66" s="41">
        <v>1124.5</v>
      </c>
      <c r="H66" s="42">
        <f t="shared" si="2"/>
        <v>2249</v>
      </c>
    </row>
    <row r="67" spans="1:8" x14ac:dyDescent="0.25">
      <c r="A67" s="29" t="s">
        <v>212</v>
      </c>
      <c r="B67" s="1" t="s">
        <v>350</v>
      </c>
      <c r="C67" s="15" t="s">
        <v>318</v>
      </c>
      <c r="D67" s="15" t="s">
        <v>317</v>
      </c>
      <c r="E67" s="12" t="s">
        <v>0</v>
      </c>
      <c r="F67" s="2">
        <v>2</v>
      </c>
      <c r="G67" s="41">
        <v>1659.19</v>
      </c>
      <c r="H67" s="42">
        <f t="shared" si="2"/>
        <v>3318.38</v>
      </c>
    </row>
    <row r="68" spans="1:8" x14ac:dyDescent="0.25">
      <c r="A68" s="29" t="s">
        <v>213</v>
      </c>
      <c r="B68" s="1" t="s">
        <v>350</v>
      </c>
      <c r="C68" s="12" t="s">
        <v>74</v>
      </c>
      <c r="D68" s="4" t="s">
        <v>75</v>
      </c>
      <c r="E68" s="12" t="s">
        <v>0</v>
      </c>
      <c r="F68" s="2">
        <v>7</v>
      </c>
      <c r="G68" s="41">
        <v>145.72999999999999</v>
      </c>
      <c r="H68" s="42">
        <f t="shared" si="2"/>
        <v>1020.1099999999999</v>
      </c>
    </row>
    <row r="69" spans="1:8" x14ac:dyDescent="0.25">
      <c r="A69" s="29" t="s">
        <v>214</v>
      </c>
      <c r="B69" s="1" t="s">
        <v>350</v>
      </c>
      <c r="C69" s="12" t="s">
        <v>76</v>
      </c>
      <c r="D69" s="4" t="s">
        <v>77</v>
      </c>
      <c r="E69" s="12" t="s">
        <v>0</v>
      </c>
      <c r="F69" s="2">
        <v>2</v>
      </c>
      <c r="G69" s="41">
        <v>466.43</v>
      </c>
      <c r="H69" s="42">
        <f t="shared" si="2"/>
        <v>932.86</v>
      </c>
    </row>
    <row r="70" spans="1:8" x14ac:dyDescent="0.25">
      <c r="A70" s="29" t="s">
        <v>215</v>
      </c>
      <c r="B70" s="1" t="s">
        <v>350</v>
      </c>
      <c r="C70" s="15" t="s">
        <v>320</v>
      </c>
      <c r="D70" s="15" t="s">
        <v>319</v>
      </c>
      <c r="E70" s="12" t="s">
        <v>0</v>
      </c>
      <c r="F70" s="40">
        <v>2</v>
      </c>
      <c r="G70" s="41">
        <v>822.79</v>
      </c>
      <c r="H70" s="42">
        <f t="shared" si="2"/>
        <v>1645.58</v>
      </c>
    </row>
    <row r="71" spans="1:8" x14ac:dyDescent="0.25">
      <c r="A71" s="29" t="s">
        <v>216</v>
      </c>
      <c r="B71" s="1" t="s">
        <v>350</v>
      </c>
      <c r="C71" s="12" t="s">
        <v>96</v>
      </c>
      <c r="D71" s="4" t="s">
        <v>97</v>
      </c>
      <c r="E71" s="12" t="s">
        <v>0</v>
      </c>
      <c r="F71" s="2">
        <v>2</v>
      </c>
      <c r="G71" s="41">
        <v>526.87</v>
      </c>
      <c r="H71" s="42">
        <f t="shared" si="2"/>
        <v>1053.74</v>
      </c>
    </row>
    <row r="72" spans="1:8" x14ac:dyDescent="0.25">
      <c r="A72" s="29" t="s">
        <v>217</v>
      </c>
      <c r="B72" s="1" t="s">
        <v>350</v>
      </c>
      <c r="C72" s="12" t="s">
        <v>80</v>
      </c>
      <c r="D72" s="4" t="s">
        <v>81</v>
      </c>
      <c r="E72" s="12" t="s">
        <v>0</v>
      </c>
      <c r="F72" s="2">
        <v>2</v>
      </c>
      <c r="G72" s="41">
        <v>354.32</v>
      </c>
      <c r="H72" s="42">
        <f t="shared" si="2"/>
        <v>708.64</v>
      </c>
    </row>
    <row r="73" spans="1:8" x14ac:dyDescent="0.25">
      <c r="A73" s="29" t="s">
        <v>218</v>
      </c>
      <c r="B73" s="1" t="s">
        <v>350</v>
      </c>
      <c r="C73" s="19" t="s">
        <v>322</v>
      </c>
      <c r="D73" s="19" t="s">
        <v>321</v>
      </c>
      <c r="E73" s="12" t="s">
        <v>0</v>
      </c>
      <c r="F73" s="2">
        <v>7</v>
      </c>
      <c r="G73" s="53">
        <v>46.26</v>
      </c>
      <c r="H73" s="42">
        <f t="shared" si="2"/>
        <v>323.82</v>
      </c>
    </row>
    <row r="74" spans="1:8" ht="25.5" x14ac:dyDescent="0.25">
      <c r="A74" s="29" t="s">
        <v>219</v>
      </c>
      <c r="B74" s="1" t="s">
        <v>350</v>
      </c>
      <c r="C74" s="12" t="s">
        <v>234</v>
      </c>
      <c r="D74" s="4" t="s">
        <v>233</v>
      </c>
      <c r="E74" s="12" t="s">
        <v>0</v>
      </c>
      <c r="F74" s="2">
        <v>6</v>
      </c>
      <c r="G74" s="41">
        <v>153.01</v>
      </c>
      <c r="H74" s="42">
        <f t="shared" si="2"/>
        <v>918.06</v>
      </c>
    </row>
    <row r="75" spans="1:8" ht="25.5" x14ac:dyDescent="0.25">
      <c r="A75" s="29" t="s">
        <v>220</v>
      </c>
      <c r="B75" s="1" t="s">
        <v>350</v>
      </c>
      <c r="C75" s="12" t="s">
        <v>232</v>
      </c>
      <c r="D75" s="4" t="s">
        <v>231</v>
      </c>
      <c r="E75" s="12" t="s">
        <v>0</v>
      </c>
      <c r="F75" s="2">
        <v>6</v>
      </c>
      <c r="G75" s="41">
        <v>167.23</v>
      </c>
      <c r="H75" s="42">
        <f t="shared" si="2"/>
        <v>1003.3799999999999</v>
      </c>
    </row>
    <row r="76" spans="1:8" x14ac:dyDescent="0.25">
      <c r="A76" s="29" t="s">
        <v>221</v>
      </c>
      <c r="B76" s="1" t="s">
        <v>350</v>
      </c>
      <c r="C76" s="15" t="s">
        <v>343</v>
      </c>
      <c r="D76" s="15" t="s">
        <v>344</v>
      </c>
      <c r="E76" s="12" t="s">
        <v>0</v>
      </c>
      <c r="F76" s="2">
        <v>1</v>
      </c>
      <c r="G76" s="41">
        <v>1189.1300000000001</v>
      </c>
      <c r="H76" s="42">
        <f t="shared" si="2"/>
        <v>1189.1300000000001</v>
      </c>
    </row>
    <row r="77" spans="1:8" x14ac:dyDescent="0.25">
      <c r="A77" s="29" t="s">
        <v>222</v>
      </c>
      <c r="B77" s="1" t="s">
        <v>350</v>
      </c>
      <c r="C77" s="12" t="s">
        <v>84</v>
      </c>
      <c r="D77" s="4" t="s">
        <v>85</v>
      </c>
      <c r="E77" s="12" t="s">
        <v>2</v>
      </c>
      <c r="F77" s="2">
        <v>58.17</v>
      </c>
      <c r="G77" s="41">
        <v>31.05</v>
      </c>
      <c r="H77" s="42">
        <f t="shared" si="2"/>
        <v>1806.1785</v>
      </c>
    </row>
    <row r="78" spans="1:8" x14ac:dyDescent="0.25">
      <c r="A78" s="29" t="s">
        <v>223</v>
      </c>
      <c r="B78" s="1" t="s">
        <v>350</v>
      </c>
      <c r="C78" s="12" t="s">
        <v>86</v>
      </c>
      <c r="D78" s="4" t="s">
        <v>87</v>
      </c>
      <c r="E78" s="12" t="s">
        <v>2</v>
      </c>
      <c r="F78" s="2">
        <v>23.24</v>
      </c>
      <c r="G78" s="41">
        <v>40.119999999999997</v>
      </c>
      <c r="H78" s="42">
        <f t="shared" si="2"/>
        <v>932.38879999999983</v>
      </c>
    </row>
    <row r="79" spans="1:8" x14ac:dyDescent="0.25">
      <c r="A79" s="29" t="s">
        <v>224</v>
      </c>
      <c r="B79" s="1" t="s">
        <v>350</v>
      </c>
      <c r="C79" s="12" t="s">
        <v>236</v>
      </c>
      <c r="D79" s="4" t="s">
        <v>235</v>
      </c>
      <c r="E79" s="12" t="s">
        <v>0</v>
      </c>
      <c r="F79" s="2">
        <v>1</v>
      </c>
      <c r="G79" s="41">
        <v>1404</v>
      </c>
      <c r="H79" s="42">
        <f t="shared" si="2"/>
        <v>1404</v>
      </c>
    </row>
    <row r="80" spans="1:8" x14ac:dyDescent="0.25">
      <c r="A80" s="29" t="s">
        <v>225</v>
      </c>
      <c r="B80" s="1" t="s">
        <v>350</v>
      </c>
      <c r="C80" s="12" t="s">
        <v>238</v>
      </c>
      <c r="D80" s="4" t="s">
        <v>237</v>
      </c>
      <c r="E80" s="12" t="s">
        <v>0</v>
      </c>
      <c r="F80" s="2">
        <v>2</v>
      </c>
      <c r="G80" s="41">
        <v>78.69</v>
      </c>
      <c r="H80" s="42">
        <f t="shared" si="2"/>
        <v>157.38</v>
      </c>
    </row>
    <row r="81" spans="1:9" x14ac:dyDescent="0.25">
      <c r="A81" s="29" t="s">
        <v>243</v>
      </c>
      <c r="B81" s="1" t="s">
        <v>350</v>
      </c>
      <c r="C81" s="12" t="s">
        <v>240</v>
      </c>
      <c r="D81" s="4" t="s">
        <v>239</v>
      </c>
      <c r="E81" s="12" t="s">
        <v>0</v>
      </c>
      <c r="F81" s="2">
        <v>1</v>
      </c>
      <c r="G81" s="41">
        <v>97.34</v>
      </c>
      <c r="H81" s="42">
        <f t="shared" si="2"/>
        <v>97.34</v>
      </c>
    </row>
    <row r="82" spans="1:9" ht="25.5" x14ac:dyDescent="0.25">
      <c r="A82" s="29" t="s">
        <v>244</v>
      </c>
      <c r="B82" s="1" t="s">
        <v>350</v>
      </c>
      <c r="C82" s="12" t="s">
        <v>242</v>
      </c>
      <c r="D82" s="4" t="s">
        <v>241</v>
      </c>
      <c r="E82" s="12" t="s">
        <v>0</v>
      </c>
      <c r="F82" s="2">
        <v>7</v>
      </c>
      <c r="G82" s="41">
        <v>111.61</v>
      </c>
      <c r="H82" s="42">
        <f t="shared" si="2"/>
        <v>781.27</v>
      </c>
    </row>
    <row r="83" spans="1:9" ht="25.5" x14ac:dyDescent="0.25">
      <c r="A83" s="29" t="s">
        <v>245</v>
      </c>
      <c r="B83" s="1" t="s">
        <v>350</v>
      </c>
      <c r="C83" s="12" t="s">
        <v>82</v>
      </c>
      <c r="D83" s="4" t="s">
        <v>83</v>
      </c>
      <c r="E83" s="12" t="s">
        <v>0</v>
      </c>
      <c r="F83" s="2">
        <v>5</v>
      </c>
      <c r="G83" s="41">
        <v>48.57</v>
      </c>
      <c r="H83" s="42">
        <f t="shared" si="2"/>
        <v>242.85</v>
      </c>
    </row>
    <row r="84" spans="1:9" ht="25.5" x14ac:dyDescent="0.25">
      <c r="A84" s="29" t="s">
        <v>246</v>
      </c>
      <c r="B84" s="1" t="s">
        <v>350</v>
      </c>
      <c r="C84" s="12" t="s">
        <v>88</v>
      </c>
      <c r="D84" s="4" t="s">
        <v>89</v>
      </c>
      <c r="E84" s="12" t="s">
        <v>2</v>
      </c>
      <c r="F84" s="2">
        <v>8.3000000000000007</v>
      </c>
      <c r="G84" s="41">
        <v>36.31</v>
      </c>
      <c r="H84" s="42">
        <f t="shared" si="2"/>
        <v>301.37300000000005</v>
      </c>
    </row>
    <row r="85" spans="1:9" ht="25.5" x14ac:dyDescent="0.25">
      <c r="A85" s="29" t="s">
        <v>252</v>
      </c>
      <c r="B85" s="1" t="s">
        <v>350</v>
      </c>
      <c r="C85" s="12" t="s">
        <v>90</v>
      </c>
      <c r="D85" s="4" t="s">
        <v>91</v>
      </c>
      <c r="E85" s="12" t="s">
        <v>2</v>
      </c>
      <c r="F85" s="2">
        <v>12.28</v>
      </c>
      <c r="G85" s="41">
        <v>45.51</v>
      </c>
      <c r="H85" s="42">
        <f t="shared" si="2"/>
        <v>558.86279999999999</v>
      </c>
    </row>
    <row r="86" spans="1:9" ht="25.5" x14ac:dyDescent="0.25">
      <c r="A86" s="29" t="s">
        <v>254</v>
      </c>
      <c r="B86" s="1" t="s">
        <v>350</v>
      </c>
      <c r="C86" s="12" t="s">
        <v>92</v>
      </c>
      <c r="D86" s="4" t="s">
        <v>93</v>
      </c>
      <c r="E86" s="12" t="s">
        <v>2</v>
      </c>
      <c r="F86" s="2">
        <v>3.96</v>
      </c>
      <c r="G86" s="41">
        <v>71.28</v>
      </c>
      <c r="H86" s="42">
        <f t="shared" si="2"/>
        <v>282.2688</v>
      </c>
    </row>
    <row r="87" spans="1:9" ht="25.5" x14ac:dyDescent="0.25">
      <c r="A87" s="29" t="s">
        <v>255</v>
      </c>
      <c r="B87" s="1" t="s">
        <v>350</v>
      </c>
      <c r="C87" s="12" t="s">
        <v>94</v>
      </c>
      <c r="D87" s="4" t="s">
        <v>95</v>
      </c>
      <c r="E87" s="12" t="s">
        <v>2</v>
      </c>
      <c r="F87" s="2">
        <v>46.7</v>
      </c>
      <c r="G87" s="41">
        <v>77.84</v>
      </c>
      <c r="H87" s="42">
        <f t="shared" si="2"/>
        <v>3635.1280000000002</v>
      </c>
    </row>
    <row r="88" spans="1:9" ht="25.5" x14ac:dyDescent="0.25">
      <c r="A88" s="29" t="s">
        <v>256</v>
      </c>
      <c r="B88" s="1" t="s">
        <v>350</v>
      </c>
      <c r="C88" s="12" t="s">
        <v>251</v>
      </c>
      <c r="D88" s="4" t="s">
        <v>253</v>
      </c>
      <c r="E88" s="12" t="s">
        <v>2</v>
      </c>
      <c r="F88" s="2">
        <v>38.08</v>
      </c>
      <c r="G88" s="41">
        <v>107.55</v>
      </c>
      <c r="H88" s="42">
        <f t="shared" si="2"/>
        <v>4095.5039999999999</v>
      </c>
    </row>
    <row r="89" spans="1:9" x14ac:dyDescent="0.25">
      <c r="A89" s="29" t="s">
        <v>257</v>
      </c>
      <c r="B89" s="1" t="s">
        <v>350</v>
      </c>
      <c r="C89" s="12" t="s">
        <v>250</v>
      </c>
      <c r="D89" s="4" t="s">
        <v>249</v>
      </c>
      <c r="E89" s="12" t="s">
        <v>0</v>
      </c>
      <c r="F89" s="2">
        <v>4</v>
      </c>
      <c r="G89" s="41">
        <v>110.91</v>
      </c>
      <c r="H89" s="42">
        <f t="shared" si="2"/>
        <v>443.64</v>
      </c>
    </row>
    <row r="90" spans="1:9" x14ac:dyDescent="0.25">
      <c r="A90" s="29" t="s">
        <v>323</v>
      </c>
      <c r="B90" s="1" t="s">
        <v>357</v>
      </c>
      <c r="C90" s="12" t="s">
        <v>98</v>
      </c>
      <c r="D90" s="4" t="s">
        <v>99</v>
      </c>
      <c r="E90" s="12" t="s">
        <v>0</v>
      </c>
      <c r="F90" s="2">
        <v>6</v>
      </c>
      <c r="G90" s="53">
        <v>535.05999999999995</v>
      </c>
      <c r="H90" s="42">
        <f t="shared" si="2"/>
        <v>3210.3599999999997</v>
      </c>
    </row>
    <row r="91" spans="1:9" x14ac:dyDescent="0.25">
      <c r="A91" s="29" t="s">
        <v>324</v>
      </c>
      <c r="B91" s="1" t="s">
        <v>350</v>
      </c>
      <c r="C91" s="12" t="s">
        <v>248</v>
      </c>
      <c r="D91" s="4" t="s">
        <v>247</v>
      </c>
      <c r="E91" s="3" t="s">
        <v>1</v>
      </c>
      <c r="F91" s="2">
        <v>0.72</v>
      </c>
      <c r="G91" s="41">
        <v>1098.8800000000001</v>
      </c>
      <c r="H91" s="42">
        <f t="shared" si="2"/>
        <v>791.19360000000006</v>
      </c>
    </row>
    <row r="92" spans="1:9" x14ac:dyDescent="0.25">
      <c r="A92" s="31" t="s">
        <v>126</v>
      </c>
      <c r="B92" s="32"/>
      <c r="C92" s="32"/>
      <c r="D92" s="32"/>
      <c r="E92" s="32"/>
      <c r="F92" s="21"/>
      <c r="G92" s="49"/>
      <c r="H92" s="44">
        <f>SUM(H65:H91)</f>
        <v>38939.797500000008</v>
      </c>
      <c r="I92" s="30"/>
    </row>
    <row r="93" spans="1:9" x14ac:dyDescent="0.25">
      <c r="A93" s="36" t="s">
        <v>160</v>
      </c>
      <c r="B93" s="9"/>
      <c r="C93" s="9"/>
      <c r="D93" s="33" t="s">
        <v>121</v>
      </c>
      <c r="E93" s="9"/>
      <c r="F93" s="9"/>
      <c r="G93" s="49"/>
      <c r="H93" s="52"/>
    </row>
    <row r="94" spans="1:9" x14ac:dyDescent="0.25">
      <c r="A94" s="1" t="s">
        <v>161</v>
      </c>
      <c r="B94" s="1" t="s">
        <v>350</v>
      </c>
      <c r="C94" s="3" t="s">
        <v>55</v>
      </c>
      <c r="D94" s="4" t="s">
        <v>56</v>
      </c>
      <c r="E94" s="3" t="s">
        <v>0</v>
      </c>
      <c r="F94" s="2">
        <v>10</v>
      </c>
      <c r="G94" s="41">
        <v>14.03</v>
      </c>
      <c r="H94" s="42">
        <f t="shared" si="2"/>
        <v>140.29999999999998</v>
      </c>
    </row>
    <row r="95" spans="1:9" x14ac:dyDescent="0.25">
      <c r="A95" s="1" t="s">
        <v>162</v>
      </c>
      <c r="B95" s="1" t="s">
        <v>350</v>
      </c>
      <c r="C95" s="3" t="s">
        <v>57</v>
      </c>
      <c r="D95" s="4" t="s">
        <v>58</v>
      </c>
      <c r="E95" s="3" t="s">
        <v>0</v>
      </c>
      <c r="F95" s="2">
        <v>18</v>
      </c>
      <c r="G95" s="41">
        <v>14.06</v>
      </c>
      <c r="H95" s="42">
        <f t="shared" si="2"/>
        <v>253.08</v>
      </c>
    </row>
    <row r="96" spans="1:9" ht="25.5" x14ac:dyDescent="0.25">
      <c r="A96" s="1" t="s">
        <v>163</v>
      </c>
      <c r="B96" s="1" t="s">
        <v>350</v>
      </c>
      <c r="C96" s="3" t="s">
        <v>47</v>
      </c>
      <c r="D96" s="4" t="s">
        <v>48</v>
      </c>
      <c r="E96" s="3" t="s">
        <v>0</v>
      </c>
      <c r="F96" s="2">
        <v>1</v>
      </c>
      <c r="G96" s="41">
        <v>662.39</v>
      </c>
      <c r="H96" s="42">
        <f t="shared" si="2"/>
        <v>662.39</v>
      </c>
    </row>
    <row r="97" spans="1:8" ht="25.5" x14ac:dyDescent="0.25">
      <c r="A97" s="1" t="s">
        <v>258</v>
      </c>
      <c r="B97" s="1" t="s">
        <v>350</v>
      </c>
      <c r="C97" s="3" t="s">
        <v>66</v>
      </c>
      <c r="D97" s="4" t="s">
        <v>67</v>
      </c>
      <c r="E97" s="3" t="s">
        <v>129</v>
      </c>
      <c r="F97" s="2">
        <v>18</v>
      </c>
      <c r="G97" s="41">
        <v>70.599999999999994</v>
      </c>
      <c r="H97" s="42">
        <f t="shared" si="2"/>
        <v>1270.8</v>
      </c>
    </row>
    <row r="98" spans="1:8" ht="25.5" x14ac:dyDescent="0.25">
      <c r="A98" s="1" t="s">
        <v>175</v>
      </c>
      <c r="B98" s="1" t="s">
        <v>350</v>
      </c>
      <c r="C98" s="20" t="s">
        <v>345</v>
      </c>
      <c r="D98" s="4" t="s">
        <v>65</v>
      </c>
      <c r="E98" s="3" t="s">
        <v>129</v>
      </c>
      <c r="F98" s="2">
        <v>18</v>
      </c>
      <c r="G98" s="41">
        <v>64.42</v>
      </c>
      <c r="H98" s="42">
        <f t="shared" si="2"/>
        <v>1159.56</v>
      </c>
    </row>
    <row r="99" spans="1:8" x14ac:dyDescent="0.25">
      <c r="A99" s="1" t="s">
        <v>176</v>
      </c>
      <c r="B99" s="1" t="s">
        <v>350</v>
      </c>
      <c r="C99" s="3" t="s">
        <v>63</v>
      </c>
      <c r="D99" s="4" t="s">
        <v>64</v>
      </c>
      <c r="E99" s="3" t="s">
        <v>129</v>
      </c>
      <c r="F99" s="2">
        <v>36</v>
      </c>
      <c r="G99" s="41">
        <v>13.41</v>
      </c>
      <c r="H99" s="42">
        <f t="shared" ref="H99:H133" si="3">G99*F99</f>
        <v>482.76</v>
      </c>
    </row>
    <row r="100" spans="1:8" x14ac:dyDescent="0.25">
      <c r="A100" s="1" t="s">
        <v>259</v>
      </c>
      <c r="B100" s="1" t="s">
        <v>350</v>
      </c>
      <c r="C100" s="3" t="s">
        <v>59</v>
      </c>
      <c r="D100" s="4" t="s">
        <v>60</v>
      </c>
      <c r="E100" s="3" t="s">
        <v>129</v>
      </c>
      <c r="F100" s="2">
        <v>4</v>
      </c>
      <c r="G100" s="41">
        <v>25.37</v>
      </c>
      <c r="H100" s="42">
        <f t="shared" si="3"/>
        <v>101.48</v>
      </c>
    </row>
    <row r="101" spans="1:8" x14ac:dyDescent="0.25">
      <c r="A101" s="1" t="s">
        <v>177</v>
      </c>
      <c r="B101" s="1" t="s">
        <v>350</v>
      </c>
      <c r="C101" s="3" t="s">
        <v>61</v>
      </c>
      <c r="D101" s="4" t="s">
        <v>62</v>
      </c>
      <c r="E101" s="3" t="s">
        <v>129</v>
      </c>
      <c r="F101" s="2">
        <v>6</v>
      </c>
      <c r="G101" s="41">
        <v>25.2</v>
      </c>
      <c r="H101" s="42">
        <f t="shared" si="3"/>
        <v>151.19999999999999</v>
      </c>
    </row>
    <row r="102" spans="1:8" x14ac:dyDescent="0.25">
      <c r="A102" s="1" t="s">
        <v>283</v>
      </c>
      <c r="B102" s="1" t="s">
        <v>350</v>
      </c>
      <c r="C102" s="16" t="s">
        <v>49</v>
      </c>
      <c r="D102" s="17" t="s">
        <v>50</v>
      </c>
      <c r="E102" s="16" t="s">
        <v>129</v>
      </c>
      <c r="F102" s="18">
        <v>2</v>
      </c>
      <c r="G102" s="41">
        <v>30.55</v>
      </c>
      <c r="H102" s="42">
        <f t="shared" si="3"/>
        <v>61.1</v>
      </c>
    </row>
    <row r="103" spans="1:8" x14ac:dyDescent="0.25">
      <c r="A103" s="1" t="s">
        <v>178</v>
      </c>
      <c r="B103" s="1" t="s">
        <v>350</v>
      </c>
      <c r="C103" s="3" t="s">
        <v>276</v>
      </c>
      <c r="D103" s="4" t="s">
        <v>275</v>
      </c>
      <c r="E103" s="3" t="s">
        <v>129</v>
      </c>
      <c r="F103" s="2">
        <v>2</v>
      </c>
      <c r="G103" s="41">
        <v>137.38999999999999</v>
      </c>
      <c r="H103" s="42">
        <f t="shared" si="3"/>
        <v>274.77999999999997</v>
      </c>
    </row>
    <row r="104" spans="1:8" x14ac:dyDescent="0.25">
      <c r="A104" s="1" t="s">
        <v>179</v>
      </c>
      <c r="B104" s="1" t="s">
        <v>350</v>
      </c>
      <c r="C104" s="15" t="s">
        <v>328</v>
      </c>
      <c r="D104" s="15" t="s">
        <v>327</v>
      </c>
      <c r="E104" s="3" t="s">
        <v>129</v>
      </c>
      <c r="F104" s="2">
        <v>3</v>
      </c>
      <c r="G104" s="41">
        <v>233.5</v>
      </c>
      <c r="H104" s="42">
        <f t="shared" si="3"/>
        <v>700.5</v>
      </c>
    </row>
    <row r="105" spans="1:8" x14ac:dyDescent="0.25">
      <c r="A105" s="1" t="s">
        <v>284</v>
      </c>
      <c r="B105" s="1" t="s">
        <v>350</v>
      </c>
      <c r="C105" s="3" t="s">
        <v>53</v>
      </c>
      <c r="D105" s="4" t="s">
        <v>54</v>
      </c>
      <c r="E105" s="3" t="s">
        <v>2</v>
      </c>
      <c r="F105" s="2">
        <v>3814.81</v>
      </c>
      <c r="G105" s="41">
        <v>3.05</v>
      </c>
      <c r="H105" s="42">
        <f t="shared" si="3"/>
        <v>11635.170499999998</v>
      </c>
    </row>
    <row r="106" spans="1:8" x14ac:dyDescent="0.25">
      <c r="A106" s="28" t="s">
        <v>180</v>
      </c>
      <c r="B106" s="1" t="s">
        <v>350</v>
      </c>
      <c r="C106" s="3" t="s">
        <v>282</v>
      </c>
      <c r="D106" s="4" t="s">
        <v>281</v>
      </c>
      <c r="E106" s="3" t="s">
        <v>2</v>
      </c>
      <c r="F106" s="2">
        <v>1179.99</v>
      </c>
      <c r="G106" s="41">
        <v>5.52</v>
      </c>
      <c r="H106" s="42">
        <f t="shared" si="3"/>
        <v>6513.5447999999997</v>
      </c>
    </row>
    <row r="107" spans="1:8" x14ac:dyDescent="0.25">
      <c r="A107" s="28" t="s">
        <v>181</v>
      </c>
      <c r="B107" s="1" t="s">
        <v>350</v>
      </c>
      <c r="C107" s="3" t="s">
        <v>51</v>
      </c>
      <c r="D107" s="4" t="s">
        <v>52</v>
      </c>
      <c r="E107" s="3" t="s">
        <v>2</v>
      </c>
      <c r="F107" s="2">
        <v>68.709999999999994</v>
      </c>
      <c r="G107" s="41">
        <v>17.100000000000001</v>
      </c>
      <c r="H107" s="42">
        <f t="shared" si="3"/>
        <v>1174.941</v>
      </c>
    </row>
    <row r="108" spans="1:8" x14ac:dyDescent="0.25">
      <c r="A108" s="28" t="s">
        <v>182</v>
      </c>
      <c r="B108" s="1" t="s">
        <v>350</v>
      </c>
      <c r="C108" s="3" t="s">
        <v>278</v>
      </c>
      <c r="D108" s="4" t="s">
        <v>277</v>
      </c>
      <c r="E108" s="3" t="s">
        <v>2</v>
      </c>
      <c r="F108" s="2">
        <v>1179.99</v>
      </c>
      <c r="G108" s="41">
        <v>54.35</v>
      </c>
      <c r="H108" s="42">
        <f t="shared" si="3"/>
        <v>64132.4565</v>
      </c>
    </row>
    <row r="109" spans="1:8" x14ac:dyDescent="0.25">
      <c r="A109" s="28" t="s">
        <v>183</v>
      </c>
      <c r="B109" s="1" t="s">
        <v>350</v>
      </c>
      <c r="C109" s="3" t="s">
        <v>280</v>
      </c>
      <c r="D109" s="4" t="s">
        <v>279</v>
      </c>
      <c r="E109" s="3" t="s">
        <v>2</v>
      </c>
      <c r="F109" s="2">
        <v>32</v>
      </c>
      <c r="G109" s="41">
        <v>41.01</v>
      </c>
      <c r="H109" s="42">
        <f t="shared" si="3"/>
        <v>1312.32</v>
      </c>
    </row>
    <row r="110" spans="1:8" x14ac:dyDescent="0.25">
      <c r="A110" s="28" t="s">
        <v>184</v>
      </c>
      <c r="B110" s="1" t="s">
        <v>350</v>
      </c>
      <c r="C110" s="3" t="s">
        <v>70</v>
      </c>
      <c r="D110" s="4" t="s">
        <v>71</v>
      </c>
      <c r="E110" s="3" t="s">
        <v>129</v>
      </c>
      <c r="F110" s="2">
        <v>1</v>
      </c>
      <c r="G110" s="41">
        <v>168.17</v>
      </c>
      <c r="H110" s="42">
        <f t="shared" si="3"/>
        <v>168.17</v>
      </c>
    </row>
    <row r="111" spans="1:8" x14ac:dyDescent="0.25">
      <c r="A111" s="28" t="s">
        <v>185</v>
      </c>
      <c r="B111" s="1" t="s">
        <v>350</v>
      </c>
      <c r="C111" s="3" t="s">
        <v>68</v>
      </c>
      <c r="D111" s="4" t="s">
        <v>69</v>
      </c>
      <c r="E111" s="3" t="s">
        <v>129</v>
      </c>
      <c r="F111" s="2">
        <v>1</v>
      </c>
      <c r="G111" s="41">
        <v>26.7</v>
      </c>
      <c r="H111" s="42">
        <f t="shared" si="3"/>
        <v>26.7</v>
      </c>
    </row>
    <row r="112" spans="1:8" ht="25.5" x14ac:dyDescent="0.25">
      <c r="A112" s="28" t="s">
        <v>186</v>
      </c>
      <c r="B112" s="1" t="s">
        <v>350</v>
      </c>
      <c r="C112" s="3" t="s">
        <v>72</v>
      </c>
      <c r="D112" s="4" t="s">
        <v>73</v>
      </c>
      <c r="E112" s="3" t="s">
        <v>129</v>
      </c>
      <c r="F112" s="2">
        <v>1</v>
      </c>
      <c r="G112" s="41">
        <v>30.94</v>
      </c>
      <c r="H112" s="42">
        <f t="shared" si="3"/>
        <v>30.94</v>
      </c>
    </row>
    <row r="113" spans="1:9" ht="25.5" x14ac:dyDescent="0.25">
      <c r="A113" s="28" t="s">
        <v>187</v>
      </c>
      <c r="B113" s="1" t="s">
        <v>350</v>
      </c>
      <c r="C113" s="15" t="s">
        <v>331</v>
      </c>
      <c r="D113" s="15" t="s">
        <v>330</v>
      </c>
      <c r="E113" s="3" t="s">
        <v>129</v>
      </c>
      <c r="F113" s="2">
        <v>38</v>
      </c>
      <c r="G113" s="41">
        <v>498.09</v>
      </c>
      <c r="H113" s="42">
        <f t="shared" si="3"/>
        <v>18927.419999999998</v>
      </c>
    </row>
    <row r="114" spans="1:9" x14ac:dyDescent="0.25">
      <c r="A114" s="28" t="s">
        <v>285</v>
      </c>
      <c r="B114" s="1" t="s">
        <v>350</v>
      </c>
      <c r="C114" s="3" t="s">
        <v>270</v>
      </c>
      <c r="D114" s="4" t="s">
        <v>269</v>
      </c>
      <c r="E114" s="3" t="s">
        <v>129</v>
      </c>
      <c r="F114" s="2">
        <v>19</v>
      </c>
      <c r="G114" s="41">
        <v>2148.84</v>
      </c>
      <c r="H114" s="42">
        <f t="shared" si="3"/>
        <v>40827.960000000006</v>
      </c>
    </row>
    <row r="115" spans="1:9" x14ac:dyDescent="0.25">
      <c r="A115" s="28" t="s">
        <v>286</v>
      </c>
      <c r="B115" s="1" t="s">
        <v>357</v>
      </c>
      <c r="C115" s="3" t="s">
        <v>271</v>
      </c>
      <c r="D115" s="19" t="s">
        <v>329</v>
      </c>
      <c r="E115" s="3" t="s">
        <v>129</v>
      </c>
      <c r="F115" s="2">
        <v>38</v>
      </c>
      <c r="G115" s="53">
        <v>63.91</v>
      </c>
      <c r="H115" s="42">
        <f t="shared" si="3"/>
        <v>2428.58</v>
      </c>
    </row>
    <row r="116" spans="1:9" x14ac:dyDescent="0.25">
      <c r="A116" s="28" t="s">
        <v>287</v>
      </c>
      <c r="B116" s="1" t="s">
        <v>357</v>
      </c>
      <c r="C116" s="3" t="s">
        <v>290</v>
      </c>
      <c r="D116" s="4" t="s">
        <v>272</v>
      </c>
      <c r="E116" s="3" t="s">
        <v>129</v>
      </c>
      <c r="F116" s="2">
        <v>76</v>
      </c>
      <c r="G116" s="53">
        <v>21.55</v>
      </c>
      <c r="H116" s="42">
        <f t="shared" si="3"/>
        <v>1637.8</v>
      </c>
    </row>
    <row r="117" spans="1:9" x14ac:dyDescent="0.25">
      <c r="A117" s="28" t="s">
        <v>288</v>
      </c>
      <c r="B117" s="1" t="s">
        <v>357</v>
      </c>
      <c r="C117" s="3" t="s">
        <v>274</v>
      </c>
      <c r="D117" s="4" t="s">
        <v>273</v>
      </c>
      <c r="E117" s="3" t="s">
        <v>129</v>
      </c>
      <c r="F117" s="2">
        <v>76</v>
      </c>
      <c r="G117" s="53">
        <v>77.900000000000006</v>
      </c>
      <c r="H117" s="42">
        <f t="shared" si="3"/>
        <v>5920.4000000000005</v>
      </c>
    </row>
    <row r="118" spans="1:9" x14ac:dyDescent="0.25">
      <c r="A118" s="28" t="s">
        <v>332</v>
      </c>
      <c r="B118" s="1" t="s">
        <v>350</v>
      </c>
      <c r="C118" s="15" t="s">
        <v>334</v>
      </c>
      <c r="D118" s="15" t="s">
        <v>333</v>
      </c>
      <c r="E118" s="3" t="s">
        <v>129</v>
      </c>
      <c r="F118" s="2">
        <v>1</v>
      </c>
      <c r="G118" s="41">
        <v>44.04</v>
      </c>
      <c r="H118" s="42">
        <f t="shared" si="3"/>
        <v>44.04</v>
      </c>
    </row>
    <row r="119" spans="1:9" x14ac:dyDescent="0.25">
      <c r="A119" s="31" t="s">
        <v>126</v>
      </c>
      <c r="B119" s="32"/>
      <c r="C119" s="32"/>
      <c r="D119" s="32"/>
      <c r="E119" s="32"/>
      <c r="F119" s="21"/>
      <c r="G119" s="49"/>
      <c r="H119" s="44">
        <f>SUM(H94:H118)</f>
        <v>160038.3928</v>
      </c>
      <c r="I119" s="30"/>
    </row>
    <row r="120" spans="1:9" x14ac:dyDescent="0.25">
      <c r="A120" s="36" t="s">
        <v>158</v>
      </c>
      <c r="B120" s="36"/>
      <c r="C120" s="33"/>
      <c r="D120" s="33" t="s">
        <v>168</v>
      </c>
      <c r="E120" s="33"/>
      <c r="F120" s="39"/>
      <c r="G120" s="49"/>
      <c r="H120" s="52"/>
    </row>
    <row r="121" spans="1:9" x14ac:dyDescent="0.25">
      <c r="A121" s="36" t="s">
        <v>169</v>
      </c>
      <c r="B121" s="36"/>
      <c r="C121" s="33"/>
      <c r="D121" s="33" t="s">
        <v>122</v>
      </c>
      <c r="E121" s="33"/>
      <c r="F121" s="39"/>
      <c r="G121" s="49"/>
      <c r="H121" s="52"/>
    </row>
    <row r="122" spans="1:9" x14ac:dyDescent="0.25">
      <c r="A122" s="1" t="s">
        <v>164</v>
      </c>
      <c r="B122" s="1" t="s">
        <v>350</v>
      </c>
      <c r="C122" s="3" t="s">
        <v>41</v>
      </c>
      <c r="D122" s="4" t="s">
        <v>42</v>
      </c>
      <c r="E122" s="3" t="s">
        <v>0</v>
      </c>
      <c r="F122" s="14">
        <v>76</v>
      </c>
      <c r="G122" s="41">
        <v>40.74</v>
      </c>
      <c r="H122" s="42">
        <f t="shared" si="3"/>
        <v>3096.2400000000002</v>
      </c>
    </row>
    <row r="123" spans="1:9" x14ac:dyDescent="0.25">
      <c r="A123" s="1" t="s">
        <v>165</v>
      </c>
      <c r="B123" s="1" t="s">
        <v>350</v>
      </c>
      <c r="C123" s="3" t="s">
        <v>201</v>
      </c>
      <c r="D123" s="4" t="s">
        <v>200</v>
      </c>
      <c r="E123" s="3" t="s">
        <v>0</v>
      </c>
      <c r="F123" s="14">
        <v>1</v>
      </c>
      <c r="G123" s="41">
        <v>127.51</v>
      </c>
      <c r="H123" s="42">
        <f t="shared" si="3"/>
        <v>127.51</v>
      </c>
    </row>
    <row r="124" spans="1:9" x14ac:dyDescent="0.25">
      <c r="A124" s="1" t="s">
        <v>166</v>
      </c>
      <c r="B124" s="1" t="s">
        <v>350</v>
      </c>
      <c r="C124" s="3" t="s">
        <v>261</v>
      </c>
      <c r="D124" s="4" t="s">
        <v>260</v>
      </c>
      <c r="E124" s="3" t="s">
        <v>0</v>
      </c>
      <c r="F124" s="14">
        <v>2</v>
      </c>
      <c r="G124" s="41">
        <v>113.55</v>
      </c>
      <c r="H124" s="42">
        <f t="shared" si="3"/>
        <v>227.1</v>
      </c>
    </row>
    <row r="125" spans="1:9" x14ac:dyDescent="0.25">
      <c r="A125" s="1" t="s">
        <v>167</v>
      </c>
      <c r="B125" s="1" t="s">
        <v>350</v>
      </c>
      <c r="C125" s="3" t="s">
        <v>263</v>
      </c>
      <c r="D125" s="4" t="s">
        <v>262</v>
      </c>
      <c r="E125" s="3" t="s">
        <v>0</v>
      </c>
      <c r="F125" s="14">
        <v>3</v>
      </c>
      <c r="G125" s="41">
        <v>163.75</v>
      </c>
      <c r="H125" s="42">
        <f t="shared" si="3"/>
        <v>491.25</v>
      </c>
    </row>
    <row r="126" spans="1:9" x14ac:dyDescent="0.25">
      <c r="A126" s="1" t="s">
        <v>266</v>
      </c>
      <c r="B126" s="1" t="s">
        <v>350</v>
      </c>
      <c r="C126" s="3" t="s">
        <v>265</v>
      </c>
      <c r="D126" s="4" t="s">
        <v>264</v>
      </c>
      <c r="E126" s="3" t="s">
        <v>0</v>
      </c>
      <c r="F126" s="14">
        <v>3</v>
      </c>
      <c r="G126" s="41">
        <v>88.45</v>
      </c>
      <c r="H126" s="42">
        <f t="shared" si="3"/>
        <v>265.35000000000002</v>
      </c>
    </row>
    <row r="127" spans="1:9" x14ac:dyDescent="0.25">
      <c r="A127" s="1" t="s">
        <v>267</v>
      </c>
      <c r="B127" s="1" t="s">
        <v>350</v>
      </c>
      <c r="C127" s="3" t="s">
        <v>43</v>
      </c>
      <c r="D127" s="4" t="s">
        <v>44</v>
      </c>
      <c r="E127" s="3" t="s">
        <v>2</v>
      </c>
      <c r="F127" s="14">
        <v>31.81</v>
      </c>
      <c r="G127" s="41">
        <v>224.05</v>
      </c>
      <c r="H127" s="42">
        <f t="shared" si="3"/>
        <v>7127.0304999999998</v>
      </c>
    </row>
    <row r="128" spans="1:9" x14ac:dyDescent="0.25">
      <c r="A128" s="1" t="s">
        <v>268</v>
      </c>
      <c r="B128" s="1" t="s">
        <v>350</v>
      </c>
      <c r="C128" s="3" t="s">
        <v>45</v>
      </c>
      <c r="D128" s="4" t="s">
        <v>46</v>
      </c>
      <c r="E128" s="3" t="s">
        <v>0</v>
      </c>
      <c r="F128" s="14">
        <v>19</v>
      </c>
      <c r="G128" s="41">
        <v>628.23</v>
      </c>
      <c r="H128" s="42">
        <f t="shared" si="3"/>
        <v>11936.37</v>
      </c>
    </row>
    <row r="129" spans="1:9" x14ac:dyDescent="0.25">
      <c r="A129" s="31" t="s">
        <v>126</v>
      </c>
      <c r="B129" s="32"/>
      <c r="C129" s="32"/>
      <c r="D129" s="32"/>
      <c r="E129" s="32"/>
      <c r="F129" s="21"/>
      <c r="G129" s="49"/>
      <c r="H129" s="44">
        <f>SUM(H122:H128)</f>
        <v>23270.8505</v>
      </c>
      <c r="I129" s="30"/>
    </row>
    <row r="130" spans="1:9" x14ac:dyDescent="0.25">
      <c r="A130" s="36" t="s">
        <v>170</v>
      </c>
      <c r="B130" s="36"/>
      <c r="C130" s="33"/>
      <c r="D130" s="33" t="s">
        <v>208</v>
      </c>
      <c r="E130" s="33"/>
      <c r="F130" s="39"/>
      <c r="G130" s="49"/>
      <c r="H130" s="52"/>
    </row>
    <row r="131" spans="1:9" x14ac:dyDescent="0.25">
      <c r="A131" s="1" t="s">
        <v>171</v>
      </c>
      <c r="B131" s="1" t="s">
        <v>350</v>
      </c>
      <c r="C131" s="3" t="s">
        <v>19</v>
      </c>
      <c r="D131" s="4" t="s">
        <v>142</v>
      </c>
      <c r="E131" s="3" t="s">
        <v>128</v>
      </c>
      <c r="F131" s="2">
        <v>6.81</v>
      </c>
      <c r="G131" s="41">
        <v>173.29</v>
      </c>
      <c r="H131" s="42">
        <f t="shared" si="3"/>
        <v>1180.1048999999998</v>
      </c>
    </row>
    <row r="132" spans="1:9" x14ac:dyDescent="0.25">
      <c r="A132" s="1" t="s">
        <v>172</v>
      </c>
      <c r="B132" s="1" t="s">
        <v>350</v>
      </c>
      <c r="C132" s="3" t="s">
        <v>34</v>
      </c>
      <c r="D132" s="4" t="s">
        <v>174</v>
      </c>
      <c r="E132" s="3" t="s">
        <v>128</v>
      </c>
      <c r="F132" s="2">
        <v>17.04</v>
      </c>
      <c r="G132" s="41">
        <v>928.35</v>
      </c>
      <c r="H132" s="42">
        <f t="shared" si="3"/>
        <v>15819.083999999999</v>
      </c>
    </row>
    <row r="133" spans="1:9" x14ac:dyDescent="0.25">
      <c r="A133" s="1" t="s">
        <v>202</v>
      </c>
      <c r="B133" s="1" t="s">
        <v>350</v>
      </c>
      <c r="C133" s="3" t="s">
        <v>198</v>
      </c>
      <c r="D133" s="15" t="s">
        <v>346</v>
      </c>
      <c r="E133" s="3" t="s">
        <v>199</v>
      </c>
      <c r="F133" s="2">
        <v>307.10000000000002</v>
      </c>
      <c r="G133" s="41">
        <v>296.58</v>
      </c>
      <c r="H133" s="42">
        <f t="shared" si="3"/>
        <v>91079.718000000008</v>
      </c>
    </row>
    <row r="134" spans="1:9" x14ac:dyDescent="0.25">
      <c r="A134" s="61" t="s">
        <v>126</v>
      </c>
      <c r="B134" s="62"/>
      <c r="C134" s="62"/>
      <c r="D134" s="62"/>
      <c r="E134" s="62"/>
      <c r="F134" s="21"/>
      <c r="G134" s="9"/>
      <c r="H134" s="11">
        <f>SUM(H131:H133)</f>
        <v>108078.9069</v>
      </c>
      <c r="I134" s="30"/>
    </row>
    <row r="135" spans="1:9" x14ac:dyDescent="0.25">
      <c r="A135" s="60" t="s">
        <v>113</v>
      </c>
      <c r="B135" s="60"/>
      <c r="C135" s="60"/>
      <c r="D135" s="60"/>
      <c r="E135" s="60"/>
      <c r="F135" s="22"/>
      <c r="G135" s="38"/>
      <c r="H135" s="11">
        <f>SUM(H11,H27,H33,H39,H51,H59,H63,H92,H119,H129,H134)</f>
        <v>536834.85620000004</v>
      </c>
    </row>
    <row r="136" spans="1:9" x14ac:dyDescent="0.25">
      <c r="A136" s="60" t="s">
        <v>325</v>
      </c>
      <c r="B136" s="60"/>
      <c r="C136" s="60"/>
      <c r="D136" s="60"/>
      <c r="E136" s="60"/>
      <c r="F136" s="22"/>
      <c r="G136" s="38"/>
      <c r="H136" s="11">
        <f>H135*0.2045</f>
        <v>109782.7280929</v>
      </c>
    </row>
    <row r="137" spans="1:9" x14ac:dyDescent="0.25">
      <c r="A137" s="55" t="s">
        <v>326</v>
      </c>
      <c r="B137" s="56"/>
      <c r="C137" s="56"/>
      <c r="D137" s="56"/>
      <c r="E137" s="56"/>
      <c r="F137" s="22"/>
      <c r="G137" s="38"/>
      <c r="H137" s="11">
        <f>SUM(H135,H136)</f>
        <v>646617.58429290005</v>
      </c>
      <c r="I137" s="30"/>
    </row>
    <row r="138" spans="1:9" x14ac:dyDescent="0.25">
      <c r="A138" s="55" t="s">
        <v>348</v>
      </c>
      <c r="B138" s="56"/>
      <c r="C138" s="56"/>
      <c r="D138" s="56"/>
      <c r="E138" s="56"/>
      <c r="F138" s="22"/>
      <c r="G138" s="38"/>
      <c r="H138" s="54">
        <v>360570.5</v>
      </c>
    </row>
    <row r="139" spans="1:9" x14ac:dyDescent="0.25">
      <c r="A139" s="60" t="s">
        <v>349</v>
      </c>
      <c r="B139" s="60"/>
      <c r="C139" s="60"/>
      <c r="D139" s="60"/>
      <c r="E139" s="60"/>
      <c r="F139" s="22"/>
      <c r="G139" s="38"/>
      <c r="H139" s="11">
        <f>H137-H138</f>
        <v>286047.08429290005</v>
      </c>
    </row>
    <row r="142" spans="1:9" x14ac:dyDescent="0.25">
      <c r="D142" s="37"/>
    </row>
    <row r="143" spans="1:9" x14ac:dyDescent="0.25">
      <c r="D143" s="37"/>
    </row>
    <row r="144" spans="1:9" x14ac:dyDescent="0.25">
      <c r="D144" s="37"/>
    </row>
    <row r="145" spans="4:4" x14ac:dyDescent="0.25">
      <c r="D145" s="37"/>
    </row>
  </sheetData>
  <mergeCells count="12">
    <mergeCell ref="A139:E139"/>
    <mergeCell ref="A1:H1"/>
    <mergeCell ref="A2:H2"/>
    <mergeCell ref="A3:H3"/>
    <mergeCell ref="A4:H4"/>
    <mergeCell ref="A5:D5"/>
    <mergeCell ref="F6:H6"/>
    <mergeCell ref="A134:E134"/>
    <mergeCell ref="A135:E135"/>
    <mergeCell ref="A136:E136"/>
    <mergeCell ref="A137:E137"/>
    <mergeCell ref="A138:E138"/>
  </mergeCells>
  <conditionalFormatting sqref="G9">
    <cfRule type="expression" dxfId="99" priority="212" stopIfTrue="1">
      <formula>H9&lt;6</formula>
    </cfRule>
  </conditionalFormatting>
  <conditionalFormatting sqref="G10">
    <cfRule type="expression" dxfId="98" priority="211" stopIfTrue="1">
      <formula>H10&lt;6</formula>
    </cfRule>
  </conditionalFormatting>
  <conditionalFormatting sqref="G14">
    <cfRule type="expression" dxfId="97" priority="107" stopIfTrue="1">
      <formula>H14&lt;6</formula>
    </cfRule>
  </conditionalFormatting>
  <conditionalFormatting sqref="G15">
    <cfRule type="expression" dxfId="96" priority="106" stopIfTrue="1">
      <formula>H15&lt;6</formula>
    </cfRule>
  </conditionalFormatting>
  <conditionalFormatting sqref="G16">
    <cfRule type="expression" dxfId="95" priority="96" stopIfTrue="1">
      <formula>H16&lt;6</formula>
    </cfRule>
  </conditionalFormatting>
  <conditionalFormatting sqref="G17">
    <cfRule type="expression" dxfId="94" priority="95" stopIfTrue="1">
      <formula>H17&lt;6</formula>
    </cfRule>
  </conditionalFormatting>
  <conditionalFormatting sqref="G18">
    <cfRule type="expression" dxfId="93" priority="94" stopIfTrue="1">
      <formula>H18&lt;6</formula>
    </cfRule>
  </conditionalFormatting>
  <conditionalFormatting sqref="G19">
    <cfRule type="expression" dxfId="92" priority="93" stopIfTrue="1">
      <formula>H19&lt;6</formula>
    </cfRule>
  </conditionalFormatting>
  <conditionalFormatting sqref="G20">
    <cfRule type="expression" dxfId="91" priority="92" stopIfTrue="1">
      <formula>H20&lt;6</formula>
    </cfRule>
  </conditionalFormatting>
  <conditionalFormatting sqref="G21">
    <cfRule type="expression" dxfId="90" priority="91" stopIfTrue="1">
      <formula>H21&lt;6</formula>
    </cfRule>
  </conditionalFormatting>
  <conditionalFormatting sqref="G22">
    <cfRule type="expression" dxfId="89" priority="90" stopIfTrue="1">
      <formula>H22&lt;6</formula>
    </cfRule>
  </conditionalFormatting>
  <conditionalFormatting sqref="G23">
    <cfRule type="expression" dxfId="88" priority="89" stopIfTrue="1">
      <formula>H23&lt;6</formula>
    </cfRule>
  </conditionalFormatting>
  <conditionalFormatting sqref="G24">
    <cfRule type="expression" dxfId="87" priority="88" stopIfTrue="1">
      <formula>H24&lt;6</formula>
    </cfRule>
  </conditionalFormatting>
  <conditionalFormatting sqref="G25">
    <cfRule type="expression" dxfId="86" priority="87" stopIfTrue="1">
      <formula>H25&lt;6</formula>
    </cfRule>
  </conditionalFormatting>
  <conditionalFormatting sqref="G29">
    <cfRule type="expression" dxfId="85" priority="86" stopIfTrue="1">
      <formula>H29&lt;6</formula>
    </cfRule>
  </conditionalFormatting>
  <conditionalFormatting sqref="G30">
    <cfRule type="expression" dxfId="84" priority="85" stopIfTrue="1">
      <formula>H30&lt;6</formula>
    </cfRule>
  </conditionalFormatting>
  <conditionalFormatting sqref="G31">
    <cfRule type="expression" dxfId="83" priority="84" stopIfTrue="1">
      <formula>H31&lt;6</formula>
    </cfRule>
  </conditionalFormatting>
  <conditionalFormatting sqref="G32">
    <cfRule type="expression" dxfId="82" priority="83" stopIfTrue="1">
      <formula>H32&lt;6</formula>
    </cfRule>
  </conditionalFormatting>
  <conditionalFormatting sqref="G35">
    <cfRule type="expression" dxfId="81" priority="82" stopIfTrue="1">
      <formula>H35&lt;6</formula>
    </cfRule>
  </conditionalFormatting>
  <conditionalFormatting sqref="G36">
    <cfRule type="expression" dxfId="80" priority="81" stopIfTrue="1">
      <formula>H36&lt;6</formula>
    </cfRule>
  </conditionalFormatting>
  <conditionalFormatting sqref="G37">
    <cfRule type="expression" dxfId="79" priority="80" stopIfTrue="1">
      <formula>H37&lt;6</formula>
    </cfRule>
  </conditionalFormatting>
  <conditionalFormatting sqref="G38">
    <cfRule type="expression" dxfId="78" priority="79" stopIfTrue="1">
      <formula>H38&lt;6</formula>
    </cfRule>
  </conditionalFormatting>
  <conditionalFormatting sqref="G41">
    <cfRule type="expression" dxfId="77" priority="78" stopIfTrue="1">
      <formula>H41&lt;6</formula>
    </cfRule>
  </conditionalFormatting>
  <conditionalFormatting sqref="G42">
    <cfRule type="expression" dxfId="76" priority="77" stopIfTrue="1">
      <formula>H42&lt;6</formula>
    </cfRule>
  </conditionalFormatting>
  <conditionalFormatting sqref="G43">
    <cfRule type="expression" dxfId="75" priority="76" stopIfTrue="1">
      <formula>H43&lt;6</formula>
    </cfRule>
  </conditionalFormatting>
  <conditionalFormatting sqref="G44">
    <cfRule type="expression" dxfId="74" priority="75" stopIfTrue="1">
      <formula>H44&lt;6</formula>
    </cfRule>
  </conditionalFormatting>
  <conditionalFormatting sqref="G46">
    <cfRule type="expression" dxfId="73" priority="73" stopIfTrue="1">
      <formula>H46&lt;6</formula>
    </cfRule>
  </conditionalFormatting>
  <conditionalFormatting sqref="G45">
    <cfRule type="expression" dxfId="72" priority="70" stopIfTrue="1">
      <formula>H45&lt;6</formula>
    </cfRule>
  </conditionalFormatting>
  <conditionalFormatting sqref="G47">
    <cfRule type="expression" dxfId="71" priority="69" stopIfTrue="1">
      <formula>H47&lt;6</formula>
    </cfRule>
  </conditionalFormatting>
  <conditionalFormatting sqref="G48">
    <cfRule type="expression" dxfId="70" priority="68" stopIfTrue="1">
      <formula>H48&lt;6</formula>
    </cfRule>
  </conditionalFormatting>
  <conditionalFormatting sqref="G49">
    <cfRule type="expression" dxfId="69" priority="67" stopIfTrue="1">
      <formula>H49&lt;6</formula>
    </cfRule>
  </conditionalFormatting>
  <conditionalFormatting sqref="G50">
    <cfRule type="expression" dxfId="68" priority="66" stopIfTrue="1">
      <formula>H50&lt;6</formula>
    </cfRule>
  </conditionalFormatting>
  <conditionalFormatting sqref="G53">
    <cfRule type="expression" dxfId="67" priority="65" stopIfTrue="1">
      <formula>H53&lt;6</formula>
    </cfRule>
  </conditionalFormatting>
  <conditionalFormatting sqref="G54">
    <cfRule type="expression" dxfId="66" priority="64" stopIfTrue="1">
      <formula>H54&lt;6</formula>
    </cfRule>
  </conditionalFormatting>
  <conditionalFormatting sqref="G55">
    <cfRule type="expression" dxfId="65" priority="63" stopIfTrue="1">
      <formula>H55&lt;6</formula>
    </cfRule>
  </conditionalFormatting>
  <conditionalFormatting sqref="G56">
    <cfRule type="expression" dxfId="64" priority="62" stopIfTrue="1">
      <formula>H56&lt;6</formula>
    </cfRule>
  </conditionalFormatting>
  <conditionalFormatting sqref="G57">
    <cfRule type="expression" dxfId="63" priority="61" stopIfTrue="1">
      <formula>H57&lt;6</formula>
    </cfRule>
  </conditionalFormatting>
  <conditionalFormatting sqref="G58">
    <cfRule type="expression" dxfId="62" priority="60" stopIfTrue="1">
      <formula>H58&lt;6</formula>
    </cfRule>
  </conditionalFormatting>
  <conditionalFormatting sqref="G61">
    <cfRule type="expression" dxfId="61" priority="59" stopIfTrue="1">
      <formula>H61&lt;6</formula>
    </cfRule>
  </conditionalFormatting>
  <conditionalFormatting sqref="G62">
    <cfRule type="expression" dxfId="60" priority="58" stopIfTrue="1">
      <formula>H62&lt;6</formula>
    </cfRule>
  </conditionalFormatting>
  <conditionalFormatting sqref="G65">
    <cfRule type="expression" dxfId="59" priority="57" stopIfTrue="1">
      <formula>H65&lt;6</formula>
    </cfRule>
  </conditionalFormatting>
  <conditionalFormatting sqref="G66">
    <cfRule type="expression" dxfId="58" priority="56" stopIfTrue="1">
      <formula>H66&lt;6</formula>
    </cfRule>
  </conditionalFormatting>
  <conditionalFormatting sqref="G67">
    <cfRule type="expression" dxfId="57" priority="55" stopIfTrue="1">
      <formula>H67&lt;6</formula>
    </cfRule>
  </conditionalFormatting>
  <conditionalFormatting sqref="G68">
    <cfRule type="expression" dxfId="56" priority="54" stopIfTrue="1">
      <formula>H68&lt;6</formula>
    </cfRule>
  </conditionalFormatting>
  <conditionalFormatting sqref="G69">
    <cfRule type="expression" dxfId="55" priority="53" stopIfTrue="1">
      <formula>H69&lt;6</formula>
    </cfRule>
  </conditionalFormatting>
  <conditionalFormatting sqref="G70">
    <cfRule type="expression" dxfId="54" priority="52" stopIfTrue="1">
      <formula>H70&lt;6</formula>
    </cfRule>
  </conditionalFormatting>
  <conditionalFormatting sqref="G71">
    <cfRule type="expression" dxfId="53" priority="51" stopIfTrue="1">
      <formula>H71&lt;6</formula>
    </cfRule>
  </conditionalFormatting>
  <conditionalFormatting sqref="G72">
    <cfRule type="expression" dxfId="52" priority="50" stopIfTrue="1">
      <formula>H72&lt;6</formula>
    </cfRule>
  </conditionalFormatting>
  <conditionalFormatting sqref="G74">
    <cfRule type="expression" dxfId="51" priority="49" stopIfTrue="1">
      <formula>H74&lt;6</formula>
    </cfRule>
  </conditionalFormatting>
  <conditionalFormatting sqref="G75">
    <cfRule type="expression" dxfId="50" priority="48" stopIfTrue="1">
      <formula>H75&lt;6</formula>
    </cfRule>
  </conditionalFormatting>
  <conditionalFormatting sqref="G76">
    <cfRule type="expression" dxfId="49" priority="47" stopIfTrue="1">
      <formula>H76&lt;6</formula>
    </cfRule>
  </conditionalFormatting>
  <conditionalFormatting sqref="G77">
    <cfRule type="expression" dxfId="48" priority="46" stopIfTrue="1">
      <formula>H77&lt;6</formula>
    </cfRule>
  </conditionalFormatting>
  <conditionalFormatting sqref="G78">
    <cfRule type="expression" dxfId="47" priority="45" stopIfTrue="1">
      <formula>H78&lt;6</formula>
    </cfRule>
  </conditionalFormatting>
  <conditionalFormatting sqref="G79">
    <cfRule type="expression" dxfId="46" priority="44" stopIfTrue="1">
      <formula>H79&lt;6</formula>
    </cfRule>
  </conditionalFormatting>
  <conditionalFormatting sqref="G80">
    <cfRule type="expression" dxfId="45" priority="43" stopIfTrue="1">
      <formula>H80&lt;6</formula>
    </cfRule>
  </conditionalFormatting>
  <conditionalFormatting sqref="G81">
    <cfRule type="expression" dxfId="44" priority="42" stopIfTrue="1">
      <formula>H81&lt;6</formula>
    </cfRule>
  </conditionalFormatting>
  <conditionalFormatting sqref="G82">
    <cfRule type="expression" dxfId="43" priority="41" stopIfTrue="1">
      <formula>H82&lt;6</formula>
    </cfRule>
  </conditionalFormatting>
  <conditionalFormatting sqref="G83">
    <cfRule type="expression" dxfId="42" priority="40" stopIfTrue="1">
      <formula>H83&lt;6</formula>
    </cfRule>
  </conditionalFormatting>
  <conditionalFormatting sqref="G84">
    <cfRule type="expression" dxfId="41" priority="39" stopIfTrue="1">
      <formula>H84&lt;6</formula>
    </cfRule>
  </conditionalFormatting>
  <conditionalFormatting sqref="G85">
    <cfRule type="expression" dxfId="40" priority="38" stopIfTrue="1">
      <formula>H85&lt;6</formula>
    </cfRule>
  </conditionalFormatting>
  <conditionalFormatting sqref="G86">
    <cfRule type="expression" dxfId="39" priority="37" stopIfTrue="1">
      <formula>H86&lt;6</formula>
    </cfRule>
  </conditionalFormatting>
  <conditionalFormatting sqref="G87">
    <cfRule type="expression" dxfId="38" priority="36" stopIfTrue="1">
      <formula>H87&lt;6</formula>
    </cfRule>
  </conditionalFormatting>
  <conditionalFormatting sqref="G88">
    <cfRule type="expression" dxfId="37" priority="35" stopIfTrue="1">
      <formula>H88&lt;6</formula>
    </cfRule>
  </conditionalFormatting>
  <conditionalFormatting sqref="G89">
    <cfRule type="expression" dxfId="36" priority="34" stopIfTrue="1">
      <formula>H89&lt;6</formula>
    </cfRule>
  </conditionalFormatting>
  <conditionalFormatting sqref="G91">
    <cfRule type="expression" dxfId="35" priority="33" stopIfTrue="1">
      <formula>H91&lt;6</formula>
    </cfRule>
  </conditionalFormatting>
  <conditionalFormatting sqref="G94">
    <cfRule type="expression" dxfId="34" priority="32" stopIfTrue="1">
      <formula>H94&lt;6</formula>
    </cfRule>
  </conditionalFormatting>
  <conditionalFormatting sqref="G95">
    <cfRule type="expression" dxfId="33" priority="31" stopIfTrue="1">
      <formula>H95&lt;6</formula>
    </cfRule>
  </conditionalFormatting>
  <conditionalFormatting sqref="G96">
    <cfRule type="expression" dxfId="32" priority="30" stopIfTrue="1">
      <formula>H96&lt;6</formula>
    </cfRule>
  </conditionalFormatting>
  <conditionalFormatting sqref="G97">
    <cfRule type="expression" dxfId="31" priority="29" stopIfTrue="1">
      <formula>H97&lt;6</formula>
    </cfRule>
  </conditionalFormatting>
  <conditionalFormatting sqref="G98">
    <cfRule type="expression" dxfId="30" priority="28" stopIfTrue="1">
      <formula>H98&lt;6</formula>
    </cfRule>
  </conditionalFormatting>
  <conditionalFormatting sqref="G99">
    <cfRule type="expression" dxfId="29" priority="27" stopIfTrue="1">
      <formula>H99&lt;6</formula>
    </cfRule>
  </conditionalFormatting>
  <conditionalFormatting sqref="G100">
    <cfRule type="expression" dxfId="28" priority="26" stopIfTrue="1">
      <formula>H100&lt;6</formula>
    </cfRule>
  </conditionalFormatting>
  <conditionalFormatting sqref="G101">
    <cfRule type="expression" dxfId="27" priority="25" stopIfTrue="1">
      <formula>H101&lt;6</formula>
    </cfRule>
  </conditionalFormatting>
  <conditionalFormatting sqref="G102">
    <cfRule type="expression" dxfId="26" priority="24" stopIfTrue="1">
      <formula>H102&lt;6</formula>
    </cfRule>
  </conditionalFormatting>
  <conditionalFormatting sqref="G103">
    <cfRule type="expression" dxfId="25" priority="23" stopIfTrue="1">
      <formula>H103&lt;6</formula>
    </cfRule>
  </conditionalFormatting>
  <conditionalFormatting sqref="G104">
    <cfRule type="expression" dxfId="24" priority="22" stopIfTrue="1">
      <formula>H104&lt;6</formula>
    </cfRule>
  </conditionalFormatting>
  <conditionalFormatting sqref="G105">
    <cfRule type="expression" dxfId="23" priority="21" stopIfTrue="1">
      <formula>H105&lt;6</formula>
    </cfRule>
  </conditionalFormatting>
  <conditionalFormatting sqref="G106">
    <cfRule type="expression" dxfId="22" priority="20" stopIfTrue="1">
      <formula>H106&lt;6</formula>
    </cfRule>
  </conditionalFormatting>
  <conditionalFormatting sqref="G107">
    <cfRule type="expression" dxfId="21" priority="19" stopIfTrue="1">
      <formula>H107&lt;6</formula>
    </cfRule>
  </conditionalFormatting>
  <conditionalFormatting sqref="G108">
    <cfRule type="expression" dxfId="20" priority="18" stopIfTrue="1">
      <formula>H108&lt;6</formula>
    </cfRule>
  </conditionalFormatting>
  <conditionalFormatting sqref="G109">
    <cfRule type="expression" dxfId="19" priority="17" stopIfTrue="1">
      <formula>H109&lt;6</formula>
    </cfRule>
  </conditionalFormatting>
  <conditionalFormatting sqref="G110">
    <cfRule type="expression" dxfId="18" priority="16" stopIfTrue="1">
      <formula>H110&lt;6</formula>
    </cfRule>
  </conditionalFormatting>
  <conditionalFormatting sqref="G111">
    <cfRule type="expression" dxfId="17" priority="15" stopIfTrue="1">
      <formula>H111&lt;6</formula>
    </cfRule>
  </conditionalFormatting>
  <conditionalFormatting sqref="G112">
    <cfRule type="expression" dxfId="16" priority="14" stopIfTrue="1">
      <formula>H112&lt;6</formula>
    </cfRule>
  </conditionalFormatting>
  <conditionalFormatting sqref="G113">
    <cfRule type="expression" dxfId="15" priority="13" stopIfTrue="1">
      <formula>H113&lt;6</formula>
    </cfRule>
  </conditionalFormatting>
  <conditionalFormatting sqref="G114">
    <cfRule type="expression" dxfId="14" priority="12" stopIfTrue="1">
      <formula>H114&lt;6</formula>
    </cfRule>
  </conditionalFormatting>
  <conditionalFormatting sqref="G118">
    <cfRule type="expression" dxfId="13" priority="11" stopIfTrue="1">
      <formula>H118&lt;6</formula>
    </cfRule>
  </conditionalFormatting>
  <conditionalFormatting sqref="G122">
    <cfRule type="expression" dxfId="12" priority="10" stopIfTrue="1">
      <formula>H122&lt;6</formula>
    </cfRule>
  </conditionalFormatting>
  <conditionalFormatting sqref="G123">
    <cfRule type="expression" dxfId="11" priority="9" stopIfTrue="1">
      <formula>H123&lt;6</formula>
    </cfRule>
  </conditionalFormatting>
  <conditionalFormatting sqref="G124">
    <cfRule type="expression" dxfId="10" priority="8" stopIfTrue="1">
      <formula>H124&lt;6</formula>
    </cfRule>
  </conditionalFormatting>
  <conditionalFormatting sqref="G125">
    <cfRule type="expression" dxfId="9" priority="7" stopIfTrue="1">
      <formula>H125&lt;6</formula>
    </cfRule>
  </conditionalFormatting>
  <conditionalFormatting sqref="G126">
    <cfRule type="expression" dxfId="8" priority="6" stopIfTrue="1">
      <formula>H126&lt;6</formula>
    </cfRule>
  </conditionalFormatting>
  <conditionalFormatting sqref="G127">
    <cfRule type="expression" dxfId="7" priority="5" stopIfTrue="1">
      <formula>H127&lt;6</formula>
    </cfRule>
  </conditionalFormatting>
  <conditionalFormatting sqref="G128">
    <cfRule type="expression" dxfId="6" priority="4" stopIfTrue="1">
      <formula>H128&lt;6</formula>
    </cfRule>
  </conditionalFormatting>
  <conditionalFormatting sqref="G131">
    <cfRule type="expression" dxfId="5" priority="3" stopIfTrue="1">
      <formula>H131&lt;6</formula>
    </cfRule>
  </conditionalFormatting>
  <conditionalFormatting sqref="G132">
    <cfRule type="expression" dxfId="4" priority="2" stopIfTrue="1">
      <formula>H132&lt;6</formula>
    </cfRule>
  </conditionalFormatting>
  <conditionalFormatting sqref="G133">
    <cfRule type="expression" dxfId="3" priority="1" stopIfTrue="1">
      <formula>H133&lt;6</formula>
    </cfRule>
  </conditionalFormatting>
  <printOptions horizontalCentered="1" verticalCentered="1"/>
  <pageMargins left="0.70866141732283472" right="0.70866141732283472" top="1.3779527559055118" bottom="0.59055118110236227" header="0.31496062992125984" footer="0.31496062992125984"/>
  <pageSetup paperSize="9" scale="73" fitToHeight="0" orientation="portrait" verticalDpi="0" r:id="rId1"/>
  <headerFooter>
    <oddHeader>&amp;L
&amp;G&amp;C
&amp;"Arial,Negrito"&amp;18PREFEITURA MUNICIPAL DE AGUDOS
Secretaria de Obras</oddHeader>
    <oddFooter>&amp;C&amp;"Arial,Normal"&amp;12* Este documento não contém emendas e/ou rasuras*
Rua Décio Antõnio Balestra, nº 272 - Centro - Agudos/SP - 17.120.386 - Tel: (14)3262-0638&amp;R&amp;P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 CONSOLIDA</vt:lpstr>
      <vt:lpstr>'PLANILHA ORÇAMENTÁRIA CONSOLIDA'!Area_de_impressao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SUPORTE-ADM</cp:lastModifiedBy>
  <cp:lastPrinted>2023-05-31T13:39:19Z</cp:lastPrinted>
  <dcterms:created xsi:type="dcterms:W3CDTF">2017-06-28T13:09:13Z</dcterms:created>
  <dcterms:modified xsi:type="dcterms:W3CDTF">2023-09-05T17:59:01Z</dcterms:modified>
</cp:coreProperties>
</file>